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805" activeTab="1"/>
  </bookViews>
  <sheets>
    <sheet name="Додаток 3" sheetId="3" r:id="rId1"/>
    <sheet name="Додаток 7" sheetId="1" r:id="rId2"/>
  </sheets>
  <calcPr calcId="145621"/>
</workbook>
</file>

<file path=xl/calcChain.xml><?xml version="1.0" encoding="utf-8"?>
<calcChain xmlns="http://schemas.openxmlformats.org/spreadsheetml/2006/main">
  <c r="I102" i="1" l="1"/>
  <c r="J102" i="1" s="1"/>
  <c r="H102" i="1"/>
  <c r="G102" i="1" s="1"/>
  <c r="G101" i="1"/>
  <c r="H100" i="1"/>
  <c r="G100" i="1" s="1"/>
  <c r="H99" i="1"/>
  <c r="G99" i="1"/>
  <c r="J98" i="1"/>
  <c r="J91" i="1" s="1"/>
  <c r="J90" i="1" s="1"/>
  <c r="G98" i="1"/>
  <c r="J97" i="1"/>
  <c r="G97" i="1"/>
  <c r="G96" i="1"/>
  <c r="J95" i="1"/>
  <c r="I95" i="1"/>
  <c r="G95" i="1"/>
  <c r="H94" i="1"/>
  <c r="H91" i="1" s="1"/>
  <c r="H90" i="1" s="1"/>
  <c r="G93" i="1"/>
  <c r="H92" i="1"/>
  <c r="G92" i="1"/>
  <c r="G89" i="1"/>
  <c r="J88" i="1"/>
  <c r="I88" i="1"/>
  <c r="I87" i="1" s="1"/>
  <c r="H88" i="1"/>
  <c r="H87" i="1" s="1"/>
  <c r="G88" i="1"/>
  <c r="J87" i="1"/>
  <c r="G87" i="1"/>
  <c r="G86" i="1"/>
  <c r="G85" i="1"/>
  <c r="G84" i="1"/>
  <c r="G83" i="1"/>
  <c r="J82" i="1"/>
  <c r="G82" i="1"/>
  <c r="G81" i="1"/>
  <c r="G80" i="1"/>
  <c r="J79" i="1"/>
  <c r="G79" i="1"/>
  <c r="J78" i="1"/>
  <c r="G78" i="1"/>
  <c r="G77" i="1"/>
  <c r="J76" i="1"/>
  <c r="G76" i="1"/>
  <c r="G75" i="1"/>
  <c r="G74" i="1"/>
  <c r="G73" i="1"/>
  <c r="J72" i="1"/>
  <c r="J71" i="1" s="1"/>
  <c r="J70" i="1" s="1"/>
  <c r="G72" i="1"/>
  <c r="I71" i="1"/>
  <c r="I70" i="1" s="1"/>
  <c r="H71" i="1"/>
  <c r="G71" i="1" s="1"/>
  <c r="G69" i="1"/>
  <c r="J68" i="1"/>
  <c r="I68" i="1"/>
  <c r="H68" i="1"/>
  <c r="G68" i="1"/>
  <c r="J67" i="1"/>
  <c r="I67" i="1"/>
  <c r="H67" i="1"/>
  <c r="G67" i="1"/>
  <c r="G66" i="1"/>
  <c r="G65" i="1"/>
  <c r="G64" i="1"/>
  <c r="G63" i="1"/>
  <c r="G62" i="1"/>
  <c r="G61" i="1"/>
  <c r="J60" i="1"/>
  <c r="I60" i="1"/>
  <c r="H60" i="1"/>
  <c r="H59" i="1" s="1"/>
  <c r="G59" i="1" s="1"/>
  <c r="G60" i="1"/>
  <c r="J59" i="1"/>
  <c r="I59" i="1"/>
  <c r="J58" i="1"/>
  <c r="G58" i="1"/>
  <c r="J57" i="1"/>
  <c r="G57" i="1"/>
  <c r="H56" i="1"/>
  <c r="G56" i="1"/>
  <c r="G55" i="1"/>
  <c r="J54" i="1"/>
  <c r="G54" i="1"/>
  <c r="G53" i="1"/>
  <c r="J52" i="1"/>
  <c r="G52" i="1"/>
  <c r="G51" i="1"/>
  <c r="J50" i="1"/>
  <c r="G50" i="1"/>
  <c r="G49" i="1"/>
  <c r="J48" i="1"/>
  <c r="G48" i="1"/>
  <c r="G47" i="1"/>
  <c r="G46" i="1"/>
  <c r="G45" i="1"/>
  <c r="G44" i="1"/>
  <c r="G43" i="1"/>
  <c r="G42" i="1"/>
  <c r="J41" i="1"/>
  <c r="G41" i="1"/>
  <c r="G40" i="1"/>
  <c r="G39" i="1"/>
  <c r="G38" i="1"/>
  <c r="G37" i="1"/>
  <c r="G36" i="1"/>
  <c r="J35" i="1"/>
  <c r="G35" i="1"/>
  <c r="G34" i="1"/>
  <c r="G33" i="1"/>
  <c r="G32" i="1"/>
  <c r="G31" i="1"/>
  <c r="G30" i="1"/>
  <c r="G29" i="1"/>
  <c r="G28" i="1"/>
  <c r="J27" i="1"/>
  <c r="G27" i="1"/>
  <c r="J26" i="1"/>
  <c r="J25" i="1" s="1"/>
  <c r="J24" i="1" s="1"/>
  <c r="G26" i="1"/>
  <c r="I25" i="1"/>
  <c r="H25" i="1"/>
  <c r="H24" i="1" s="1"/>
  <c r="G24" i="1" s="1"/>
  <c r="G25" i="1"/>
  <c r="I24" i="1"/>
  <c r="G23" i="1"/>
  <c r="G22" i="1"/>
  <c r="G21" i="1"/>
  <c r="J20" i="1"/>
  <c r="G20" i="1"/>
  <c r="G19" i="1"/>
  <c r="J18" i="1"/>
  <c r="G18" i="1"/>
  <c r="G17" i="1"/>
  <c r="G16" i="1"/>
  <c r="G15" i="1"/>
  <c r="J14" i="1"/>
  <c r="J13" i="1" s="1"/>
  <c r="I14" i="1"/>
  <c r="H14" i="1"/>
  <c r="H13" i="1" s="1"/>
  <c r="G14" i="1"/>
  <c r="I13" i="1"/>
  <c r="G13" i="1"/>
  <c r="J103" i="1" l="1"/>
  <c r="H70" i="1"/>
  <c r="I91" i="1"/>
  <c r="I90" i="1" s="1"/>
  <c r="I103" i="1" s="1"/>
  <c r="G94" i="1"/>
  <c r="G91" i="1" s="1"/>
  <c r="G90" i="1" s="1"/>
  <c r="H103" i="1" l="1"/>
  <c r="G70" i="1"/>
  <c r="G103" i="1" s="1"/>
</calcChain>
</file>

<file path=xl/sharedStrings.xml><?xml version="1.0" encoding="utf-8"?>
<sst xmlns="http://schemas.openxmlformats.org/spreadsheetml/2006/main" count="868" uniqueCount="373">
  <si>
    <t>Додаток 7</t>
  </si>
  <si>
    <t>Розподіл витрат міського бюджету на реалізацію міських/регіональних програм у 2025 році</t>
  </si>
  <si>
    <t>0453600000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</si>
  <si>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</si>
  <si>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</si>
  <si>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</si>
  <si>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</si>
  <si>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</si>
  <si>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</si>
  <si>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</si>
  <si>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</si>
  <si>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</si>
  <si>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</si>
  <si>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</si>
  <si>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</si>
  <si>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</si>
  <si>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</si>
  <si>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</si>
  <si>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Верхньоднiпровська мiська рада</t>
  </si>
  <si>
    <t>0110000</t>
  </si>
  <si>
    <t>0112010</t>
  </si>
  <si>
    <t>2010</t>
  </si>
  <si>
    <t>0731</t>
  </si>
  <si>
    <t>Багатопрофільна стаціонарна медична допомога населенню</t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</si>
  <si>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</si>
  <si>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</si>
  <si>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</si>
  <si>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</si>
  <si>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</si>
  <si>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</si>
  <si>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</si>
  <si>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</si>
  <si>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</si>
  <si>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</si>
  <si>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</si>
  <si>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</si>
  <si>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</si>
  <si>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</si>
  <si>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0117130</t>
  </si>
  <si>
    <t>7130</t>
  </si>
  <si>
    <t>0421</t>
  </si>
  <si>
    <t>Здійснення заходів із землеустрою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</si>
  <si>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</si>
  <si>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</si>
  <si>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</si>
  <si>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</si>
  <si>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</si>
  <si>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</si>
  <si>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</si>
  <si>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</si>
  <si>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>0118120</t>
  </si>
  <si>
    <t>8120</t>
  </si>
  <si>
    <t>Заходи з організації рятування на водах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</si>
  <si>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</si>
  <si>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</si>
  <si>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0118230</t>
  </si>
  <si>
    <t>8230</t>
  </si>
  <si>
    <t>0380</t>
  </si>
  <si>
    <t>Інші заходи громадського порядку та безпеки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</si>
  <si>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</si>
  <si>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</si>
  <si>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>0118311</t>
  </si>
  <si>
    <t>8311</t>
  </si>
  <si>
    <t>0511</t>
  </si>
  <si>
    <t>Охорона та раціональне використання природних ресурсів</t>
  </si>
  <si>
    <t>Рішення Верхньодніпровської міської ради від 24.12.2020 року №55-3/ІХ зі змінами</t>
  </si>
  <si>
    <t>0600000</t>
  </si>
  <si>
    <t>Вiддiл з гуманiтарних питань Верхньоднiпровської мiської ради</t>
  </si>
  <si>
    <t>0610000</t>
  </si>
  <si>
    <t>0611010</t>
  </si>
  <si>
    <t>1010</t>
  </si>
  <si>
    <t>0910</t>
  </si>
  <si>
    <t>Надання дошкільної освіти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</si>
  <si>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</si>
  <si>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</si>
  <si>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</si>
  <si>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</si>
  <si>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</si>
  <si>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</si>
  <si>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Цільова соціальна програма "Освіта Верхньодніпровщини до 2027 р".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</si>
  <si>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</si>
  <si>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</si>
  <si>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</si>
  <si>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</si>
  <si>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</si>
  <si>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</si>
  <si>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</si>
  <si>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Рішення Верхньодніпровської міської ради від 07.11.2024 року № 1964 -39/ІХ (зі змінами)</t>
  </si>
  <si>
    <t>0611080</t>
  </si>
  <si>
    <t>1080</t>
  </si>
  <si>
    <t>Надання спеціалізованої освіти мистецькими школами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</si>
  <si>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</si>
  <si>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</si>
  <si>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</si>
  <si>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</si>
  <si>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</si>
  <si>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</si>
  <si>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</si>
  <si>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</si>
  <si>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</si>
  <si>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</si>
  <si>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</si>
  <si>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</si>
  <si>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</si>
  <si>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</si>
  <si>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</si>
  <si>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</si>
  <si>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</si>
  <si>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</si>
  <si>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</si>
  <si>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</si>
  <si>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</si>
  <si>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</si>
  <si>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</si>
  <si>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</si>
  <si>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</si>
  <si>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</si>
  <si>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</si>
  <si>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0611300</t>
  </si>
  <si>
    <t>1300</t>
  </si>
  <si>
    <t>Будівництво освітніх установ та закладів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</si>
  <si>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</si>
  <si>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</si>
  <si>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</si>
  <si>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</si>
  <si>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</si>
  <si>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</si>
  <si>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</si>
  <si>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</si>
  <si>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</si>
  <si>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</si>
  <si>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</si>
  <si>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</si>
  <si>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</si>
  <si>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 xml:space="preserve">Рішення Верхньодніпровської міської ради від 07.11.2024 року № 1964 -39/ІХ 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</si>
  <si>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</si>
  <si>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</si>
  <si>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</si>
  <si>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</si>
  <si>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</si>
  <si>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</si>
  <si>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</si>
  <si>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</si>
  <si>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</si>
  <si>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</si>
  <si>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</si>
  <si>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</si>
  <si>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</si>
  <si>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</si>
  <si>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</si>
  <si>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</si>
  <si>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</si>
  <si>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</si>
  <si>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</si>
  <si>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</si>
  <si>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</si>
  <si>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</si>
  <si>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</si>
  <si>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</si>
  <si>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</si>
  <si>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</si>
  <si>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</si>
  <si>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</si>
  <si>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</si>
  <si>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</si>
  <si>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</si>
  <si>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</si>
  <si>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</si>
  <si>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</si>
  <si>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</si>
  <si>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</si>
  <si>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0615041</t>
  </si>
  <si>
    <t>5041</t>
  </si>
  <si>
    <t>Утримання та фінансова підтримка спортивних споруд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</si>
  <si>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</si>
  <si>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</si>
  <si>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</si>
  <si>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</si>
  <si>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</si>
  <si>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</si>
  <si>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</si>
  <si>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</si>
  <si>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</si>
  <si>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</si>
  <si>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</si>
  <si>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</si>
  <si>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</si>
  <si>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</si>
  <si>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</si>
  <si>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</si>
  <si>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</si>
  <si>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</si>
  <si>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</si>
  <si>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</si>
  <si>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</si>
  <si>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</si>
  <si>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</si>
  <si>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</si>
  <si>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0813191</t>
  </si>
  <si>
    <t>3191</t>
  </si>
  <si>
    <t>1030</t>
  </si>
  <si>
    <t>Інші видатки на соціальний захист ветеранів війни та праці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</si>
  <si>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</si>
  <si>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</si>
  <si>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</si>
  <si>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</si>
  <si>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</si>
  <si>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</si>
  <si>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</si>
  <si>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</si>
  <si>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</si>
  <si>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</si>
  <si>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</si>
  <si>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3242</t>
  </si>
  <si>
    <t>1090</t>
  </si>
  <si>
    <t>Інші заходи у сфері соціального захисту і соціального забезпечення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</si>
  <si>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</si>
  <si>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</si>
  <si>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0900000</t>
  </si>
  <si>
    <t>Служба у справах дітей Верхньодніпровської міської ради</t>
  </si>
  <si>
    <t>0910000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</si>
  <si>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</si>
  <si>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</si>
  <si>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</si>
  <si>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</si>
  <si>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</si>
  <si>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</si>
  <si>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</si>
  <si>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</si>
  <si>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1211300</t>
  </si>
  <si>
    <t>1213210</t>
  </si>
  <si>
    <t>3210</t>
  </si>
  <si>
    <t>1050</t>
  </si>
  <si>
    <t>Організація та проведення громадських робіт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</si>
  <si>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</si>
  <si>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</si>
  <si>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1213242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</si>
  <si>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</si>
  <si>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</si>
  <si>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1216011</t>
  </si>
  <si>
    <t>6011</t>
  </si>
  <si>
    <t>0610</t>
  </si>
  <si>
    <t>Експлуатація та технічне обслуговування житлового фонду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</si>
  <si>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</si>
  <si>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</si>
  <si>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1216013</t>
  </si>
  <si>
    <t>6013</t>
  </si>
  <si>
    <t>0620</t>
  </si>
  <si>
    <t>Забезпечення діяльності водопровідно-каналізаційного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</si>
  <si>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</si>
  <si>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</si>
  <si>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</si>
  <si>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</si>
  <si>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</si>
  <si>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</si>
  <si>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</si>
  <si>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</si>
  <si>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Питна вода Верхньодніпровської міської територіальної громади на 2025-2027 роки</t>
  </si>
  <si>
    <t xml:space="preserve">Рішення Верхньодніпровської міської ради № 2064-42/ІХ від 27.02.2025 </t>
  </si>
  <si>
    <t>1217130</t>
  </si>
  <si>
    <t>1217413</t>
  </si>
  <si>
    <t>7413</t>
  </si>
  <si>
    <t>0451</t>
  </si>
  <si>
    <t>Інші заходи у сфері автотранспорту</t>
  </si>
  <si>
    <t>1217640</t>
  </si>
  <si>
    <t>1217693</t>
  </si>
  <si>
    <t>7693</t>
  </si>
  <si>
    <t>0490</t>
  </si>
  <si>
    <t>Інші заходи, пов`язані з економічною діяльністю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</si>
  <si>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</si>
  <si>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</si>
  <si>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1218130</t>
  </si>
  <si>
    <t>8130</t>
  </si>
  <si>
    <t>Забезпечення діяльності місцевої та добровільної пожежної охорони</t>
  </si>
  <si>
    <t>Про затвердження Програми щодо забезпечення місцевої пожежної охорони на території Верхньодніпровської міськокої територіальної громади на 2024-2027 роки та Плану заходів для іі реалізації</t>
  </si>
  <si>
    <t>Рішення Верхньодніпровської міської ради №1811 -36/ІХ від 22.08.2024 (зі змінами)</t>
  </si>
  <si>
    <t>1218312</t>
  </si>
  <si>
    <t>8312</t>
  </si>
  <si>
    <t>0512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</si>
  <si>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</si>
  <si>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</si>
  <si>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</si>
  <si>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</si>
  <si>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</si>
  <si>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</si>
  <si>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</si>
  <si>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</si>
  <si>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</si>
  <si>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</si>
  <si>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3117130</t>
  </si>
  <si>
    <t>3700000</t>
  </si>
  <si>
    <t>Фінансовий відділ Верхньодніпровської міської ради</t>
  </si>
  <si>
    <t>3710000</t>
  </si>
  <si>
    <t>9770</t>
  </si>
  <si>
    <t>0180</t>
  </si>
  <si>
    <t>Інші субвенції з місцевого бюджету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</si>
  <si>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</si>
  <si>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</si>
  <si>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</si>
  <si>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</si>
  <si>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</si>
  <si>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</si>
  <si>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 xml:space="preserve"> Програма надання субвенції з бюджету Верхньодніпровської міської територіальної громади районному бюджету Кам’янського району для забезпечення створення фінансової бази для підтримки діяльності виконавчого апарату 
Кам’янської районної ради у 2025 році
</t>
  </si>
  <si>
    <t xml:space="preserve">Рішення Верхньодніпровськоїх міської  ради №2408/ІХ від 16.10.2025 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</si>
  <si>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</si>
  <si>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</si>
  <si>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</si>
  <si>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</si>
  <si>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</si>
  <si>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</si>
  <si>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</si>
  <si>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</si>
  <si>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</si>
  <si>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>X</t>
  </si>
  <si>
    <t>УСЬОГО</t>
  </si>
  <si>
    <t xml:space="preserve"> Верхньодніпровський міський голова 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</si>
  <si>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</si>
  <si>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</si>
  <si>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</si>
  <si>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</si>
  <si>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</si>
  <si>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</si>
  <si>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</si>
  <si>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</si>
  <si>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</si>
  <si>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</si>
  <si>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</si>
  <si>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</si>
  <si>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</si>
  <si>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</si>
  <si>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</si>
  <si>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Інша діяльність у сфері державного управління</t>
  </si>
  <si>
    <t>0117680</t>
  </si>
  <si>
    <t>7680</t>
  </si>
  <si>
    <t>Членські внески до асоціацій органів місцевого самоврядування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</si>
  <si>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</si>
  <si>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</si>
  <si>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</si>
  <si>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1152</t>
  </si>
  <si>
    <t>1184</t>
  </si>
  <si>
    <t>1200</t>
  </si>
  <si>
    <t>1501</t>
  </si>
  <si>
    <t>1600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</si>
  <si>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</si>
  <si>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Розвиток здібностей у дітей та молоді з фізичної культури та спорту комунальними дитячо- юнацькими спортивними школами</t>
  </si>
  <si>
    <t>Розвиток та підтримка доступної спортивної інфраструктури</t>
  </si>
  <si>
    <t>0810160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</si>
  <si>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</si>
  <si>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</si>
  <si>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</si>
  <si>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3121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</si>
  <si>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</si>
  <si>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</si>
  <si>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</si>
  <si>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0910160</t>
  </si>
  <si>
    <t>1210160</t>
  </si>
  <si>
    <t>1216020</t>
  </si>
  <si>
    <t>6020</t>
  </si>
  <si>
    <t>Оброблення (відновлення, у тому числі сортування, та видалення) відходів</t>
  </si>
  <si>
    <t>3110160</t>
  </si>
  <si>
    <t>3300000</t>
  </si>
  <si>
    <t>Відділ державної реєстрації Верхньодніпровської міської ради</t>
  </si>
  <si>
    <t>3310000</t>
  </si>
  <si>
    <t>3310160</t>
  </si>
  <si>
    <t>3710160</t>
  </si>
  <si>
    <t>3718710</t>
  </si>
  <si>
    <t>8710</t>
  </si>
  <si>
    <t>Резервний фонд місцевого бюджету</t>
  </si>
  <si>
    <t>3719770</t>
  </si>
  <si>
    <t>Верхньодніпровський міський голова</t>
  </si>
  <si>
    <t>Геннадій ЛЕБІДЬ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</si>
  <si>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  10.2025 р. № </t>
  </si>
  <si>
    <t xml:space="preserve">до рішення виконавчого комітету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
на 2025 рік"  від     10.2025 р. №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</si>
</sst>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quotePrefix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5" xfId="0" quotePrefix="1" applyBorder="1" applyAlignment="1">
      <alignment vertical="center" wrapText="1"/>
    </xf>
    <xf numFmtId="164" fontId="0" fillId="0" borderId="5" xfId="0" applyNumberFormat="1" applyBorder="1" applyAlignment="1">
      <alignment horizontal="right" vertical="center"/>
    </xf>
    <xf numFmtId="0" fontId="0" fillId="0" borderId="4" xfId="0" quotePrefix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4" fontId="0" fillId="0" borderId="5" xfId="0" quotePrefix="1" applyNumberFormat="1" applyBorder="1" applyAlignment="1">
      <alignment horizontal="center" vertical="center" wrapText="1"/>
    </xf>
    <xf numFmtId="4" fontId="4" fillId="0" borderId="5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4" fillId="0" borderId="5" xfId="0" quotePrefix="1" applyFont="1" applyBorder="1" applyAlignment="1">
      <alignment vertical="center" wrapText="1"/>
    </xf>
    <xf numFmtId="4" fontId="0" fillId="0" borderId="5" xfId="0" quotePrefix="1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4" fontId="0" fillId="0" borderId="0" xfId="0" applyNumberFormat="1"/>
    <xf numFmtId="49" fontId="0" fillId="0" borderId="5" xfId="0" applyNumberFormat="1" applyBorder="1" applyAlignment="1">
      <alignment horizontal="center" vertical="center" wrapText="1"/>
    </xf>
    <xf numFmtId="49" fontId="0" fillId="0" borderId="5" xfId="0" quotePrefix="1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vertical="center" wrapText="1"/>
    </xf>
    <xf numFmtId="0" fontId="0" fillId="0" borderId="5" xfId="0" quotePrefix="1" applyFill="1" applyBorder="1" applyAlignment="1">
      <alignment horizontal="center" vertical="center" wrapText="1"/>
    </xf>
    <xf numFmtId="4" fontId="0" fillId="0" borderId="5" xfId="0" quotePrefix="1" applyNumberForma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vertical="center" wrapText="1"/>
    </xf>
    <xf numFmtId="0" fontId="1" fillId="0" borderId="5" xfId="0" quotePrefix="1" applyFont="1" applyBorder="1" applyAlignment="1">
      <alignment horizontal="center" vertical="center" wrapText="1"/>
    </xf>
    <xf numFmtId="0" fontId="1" fillId="0" borderId="0" xfId="0" applyFont="1"/>
    <xf numFmtId="164" fontId="1" fillId="3" borderId="5" xfId="0" applyNumberFormat="1" applyFont="1" applyFill="1" applyBorder="1" applyAlignment="1">
      <alignment horizontal="right" vertical="center"/>
    </xf>
    <xf numFmtId="3" fontId="0" fillId="0" borderId="5" xfId="0" quotePrefix="1" applyNumberForma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5" xfId="0" quotePrefix="1" applyNumberFormat="1" applyFont="1" applyBorder="1" applyAlignment="1">
      <alignment vertical="center" wrapText="1"/>
    </xf>
    <xf numFmtId="0" fontId="0" fillId="3" borderId="5" xfId="0" quotePrefix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quotePrefix="1" applyFill="1" applyBorder="1" applyAlignment="1">
      <alignment vertical="center" wrapText="1"/>
    </xf>
    <xf numFmtId="0" fontId="4" fillId="3" borderId="5" xfId="0" quotePrefix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quotePrefix="1" applyNumberFormat="1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164" fontId="0" fillId="3" borderId="5" xfId="0" applyNumberFormat="1" applyFont="1" applyFill="1" applyBorder="1" applyAlignment="1">
      <alignment horizontal="right" vertical="center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6" xfId="0" quotePrefix="1" applyNumberFormat="1" applyBorder="1" applyAlignment="1">
      <alignment horizontal="center" vertical="center" wrapText="1"/>
    </xf>
    <xf numFmtId="4" fontId="0" fillId="0" borderId="4" xfId="0" quotePrefix="1" applyNumberForma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7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0" fillId="2" borderId="5" xfId="0" applyNumberFormat="1" applyFill="1" applyBorder="1" applyAlignment="1">
      <alignment vertical="center" wrapText="1"/>
    </xf>
    <xf numFmtId="4" fontId="0" fillId="0" borderId="0" xfId="0" applyNumberFormat="1"/>
    <xf numFmtId="0" fontId="1" fillId="2" borderId="5" xfId="0" quotePrefix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5" xfId="0" quotePrefix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workbookViewId="0">
      <selection activeCell="N11" sqref="N11:N12"/>
    </sheetView>
  </sheetViews>
  <sheetFormatPr defaultRowHeight="12.75" x14ac:dyDescent="0.2"/>
  <cols>
    <col min="1" max="3" width="12" customWidth="1"/>
    <col min="4" max="4" width="40.7109375" customWidth="1"/>
    <col min="5" max="14" width="13.7109375" customWidth="1"/>
    <col min="15" max="15" width="13.85546875" customWidth="1"/>
    <col min="16" max="16" width="13.7109375" customWidth="1"/>
    <col min="21" max="21" width="12.42578125" bestFit="1" customWidth="1"/>
  </cols>
  <sheetData>
    <row r="1" spans="1:16" x14ac:dyDescent="0.2">
      <c r="M1" t="s">
        <v>316</v>
      </c>
    </row>
    <row r="2" spans="1:16" ht="12.75" customHeight="1" x14ac:dyDescent="0.2">
      <c r="M2" s="1" t="s">
        <v>371</v>
      </c>
      <c r="N2" s="1"/>
      <c r="O2" s="1"/>
      <c r="P2" s="1"/>
    </row>
    <row r="3" spans="1:16" ht="12.75" customHeight="1" x14ac:dyDescent="0.2">
      <c r="M3" s="1"/>
      <c r="N3" s="1"/>
      <c r="O3" s="1"/>
      <c r="P3" s="1"/>
    </row>
    <row r="4" spans="1:16" ht="49.5" customHeight="1" x14ac:dyDescent="0.2">
      <c r="M4" s="1"/>
      <c r="N4" s="1"/>
      <c r="O4" s="1"/>
      <c r="P4" s="1"/>
    </row>
    <row r="5" spans="1:16" x14ac:dyDescent="0.2">
      <c r="A5" s="2" t="s">
        <v>317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x14ac:dyDescent="0.2">
      <c r="A6" s="2" t="s">
        <v>318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x14ac:dyDescent="0.2">
      <c r="A7" s="64" t="s">
        <v>2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x14ac:dyDescent="0.2">
      <c r="A8" s="66" t="s">
        <v>3</v>
      </c>
      <c r="P8" s="4" t="s">
        <v>4</v>
      </c>
    </row>
    <row r="9" spans="1:16" ht="12.75" customHeight="1" x14ac:dyDescent="0.2">
      <c r="A9" s="67" t="s">
        <v>5</v>
      </c>
      <c r="B9" s="67" t="s">
        <v>6</v>
      </c>
      <c r="C9" s="67" t="s">
        <v>7</v>
      </c>
      <c r="D9" s="68" t="s">
        <v>8</v>
      </c>
      <c r="E9" s="68" t="s">
        <v>12</v>
      </c>
      <c r="F9" s="68"/>
      <c r="G9" s="68"/>
      <c r="H9" s="68"/>
      <c r="I9" s="68"/>
      <c r="J9" s="68" t="s">
        <v>13</v>
      </c>
      <c r="K9" s="68"/>
      <c r="L9" s="68"/>
      <c r="M9" s="68"/>
      <c r="N9" s="68"/>
      <c r="O9" s="68"/>
      <c r="P9" s="69" t="s">
        <v>319</v>
      </c>
    </row>
    <row r="10" spans="1:16" ht="12.75" customHeight="1" x14ac:dyDescent="0.2">
      <c r="A10" s="68"/>
      <c r="B10" s="68"/>
      <c r="C10" s="68"/>
      <c r="D10" s="68"/>
      <c r="E10" s="69" t="s">
        <v>14</v>
      </c>
      <c r="F10" s="68" t="s">
        <v>320</v>
      </c>
      <c r="G10" s="68" t="s">
        <v>321</v>
      </c>
      <c r="H10" s="68"/>
      <c r="I10" s="68" t="s">
        <v>322</v>
      </c>
      <c r="J10" s="69" t="s">
        <v>14</v>
      </c>
      <c r="K10" s="68" t="s">
        <v>15</v>
      </c>
      <c r="L10" s="68" t="s">
        <v>320</v>
      </c>
      <c r="M10" s="68" t="s">
        <v>321</v>
      </c>
      <c r="N10" s="68"/>
      <c r="O10" s="68" t="s">
        <v>322</v>
      </c>
      <c r="P10" s="68"/>
    </row>
    <row r="11" spans="1:16" ht="12.75" customHeight="1" x14ac:dyDescent="0.2">
      <c r="A11" s="68"/>
      <c r="B11" s="68"/>
      <c r="C11" s="68"/>
      <c r="D11" s="68"/>
      <c r="E11" s="68"/>
      <c r="F11" s="68"/>
      <c r="G11" s="68" t="s">
        <v>323</v>
      </c>
      <c r="H11" s="68" t="s">
        <v>324</v>
      </c>
      <c r="I11" s="68"/>
      <c r="J11" s="68"/>
      <c r="K11" s="68"/>
      <c r="L11" s="68"/>
      <c r="M11" s="68" t="s">
        <v>323</v>
      </c>
      <c r="N11" s="68" t="s">
        <v>324</v>
      </c>
      <c r="O11" s="68"/>
      <c r="P11" s="68"/>
    </row>
    <row r="12" spans="1:16" ht="44.2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14.45" customHeight="1" x14ac:dyDescent="0.2">
      <c r="A13" s="13">
        <v>1</v>
      </c>
      <c r="B13" s="13">
        <v>2</v>
      </c>
      <c r="C13" s="13">
        <v>3</v>
      </c>
      <c r="D13" s="13">
        <v>4</v>
      </c>
      <c r="E13" s="14">
        <v>5</v>
      </c>
      <c r="F13" s="13">
        <v>6</v>
      </c>
      <c r="G13" s="13">
        <v>7</v>
      </c>
      <c r="H13" s="13">
        <v>8</v>
      </c>
      <c r="I13" s="13">
        <v>9</v>
      </c>
      <c r="J13" s="14">
        <v>10</v>
      </c>
      <c r="K13" s="13">
        <v>11</v>
      </c>
      <c r="L13" s="13">
        <v>12</v>
      </c>
      <c r="M13" s="13">
        <v>13</v>
      </c>
      <c r="N13" s="13">
        <v>14</v>
      </c>
      <c r="O13" s="13">
        <v>15</v>
      </c>
      <c r="P13" s="14">
        <v>16</v>
      </c>
    </row>
    <row r="14" spans="1:16" x14ac:dyDescent="0.2">
      <c r="A14" s="38" t="s">
        <v>16</v>
      </c>
      <c r="B14" s="16"/>
      <c r="C14" s="52"/>
      <c r="D14" s="53" t="s">
        <v>18</v>
      </c>
      <c r="E14" s="70">
        <v>72355649</v>
      </c>
      <c r="F14" s="71">
        <v>70925649</v>
      </c>
      <c r="G14" s="71">
        <v>33224207</v>
      </c>
      <c r="H14" s="71">
        <v>3119996</v>
      </c>
      <c r="I14" s="71">
        <v>1430000</v>
      </c>
      <c r="J14" s="70">
        <v>4112115</v>
      </c>
      <c r="K14" s="71">
        <v>4112115</v>
      </c>
      <c r="L14" s="71">
        <v>0</v>
      </c>
      <c r="M14" s="71">
        <v>0</v>
      </c>
      <c r="N14" s="71">
        <v>0</v>
      </c>
      <c r="O14" s="71">
        <v>4112115</v>
      </c>
      <c r="P14" s="70">
        <v>76467764</v>
      </c>
    </row>
    <row r="15" spans="1:16" x14ac:dyDescent="0.2">
      <c r="A15" s="38" t="s">
        <v>19</v>
      </c>
      <c r="B15" s="16"/>
      <c r="C15" s="52"/>
      <c r="D15" s="53" t="s">
        <v>18</v>
      </c>
      <c r="E15" s="70">
        <v>72355649</v>
      </c>
      <c r="F15" s="71">
        <v>70925649</v>
      </c>
      <c r="G15" s="71">
        <v>33224207</v>
      </c>
      <c r="H15" s="71">
        <v>3119996</v>
      </c>
      <c r="I15" s="71">
        <v>1430000</v>
      </c>
      <c r="J15" s="70">
        <v>4112115</v>
      </c>
      <c r="K15" s="71">
        <v>4112115</v>
      </c>
      <c r="L15" s="71">
        <v>0</v>
      </c>
      <c r="M15" s="71">
        <v>0</v>
      </c>
      <c r="N15" s="71">
        <v>0</v>
      </c>
      <c r="O15" s="71">
        <v>4112115</v>
      </c>
      <c r="P15" s="70">
        <v>76467764</v>
      </c>
    </row>
    <row r="16" spans="1:16" ht="63.75" x14ac:dyDescent="0.2">
      <c r="A16" s="24" t="s">
        <v>325</v>
      </c>
      <c r="B16" s="24" t="s">
        <v>326</v>
      </c>
      <c r="C16" s="25" t="s">
        <v>327</v>
      </c>
      <c r="D16" s="34" t="s">
        <v>328</v>
      </c>
      <c r="E16" s="72">
        <v>43785390</v>
      </c>
      <c r="F16" s="34">
        <v>43785390</v>
      </c>
      <c r="G16" s="34">
        <v>31583000</v>
      </c>
      <c r="H16" s="34">
        <v>3060700</v>
      </c>
      <c r="I16" s="34">
        <v>0</v>
      </c>
      <c r="J16" s="72">
        <v>213500</v>
      </c>
      <c r="K16" s="34">
        <v>213500</v>
      </c>
      <c r="L16" s="34">
        <v>0</v>
      </c>
      <c r="M16" s="34">
        <v>0</v>
      </c>
      <c r="N16" s="34">
        <v>0</v>
      </c>
      <c r="O16" s="34">
        <v>213500</v>
      </c>
      <c r="P16" s="72">
        <v>43998890</v>
      </c>
    </row>
    <row r="17" spans="1:21" x14ac:dyDescent="0.2">
      <c r="A17" s="24" t="s">
        <v>329</v>
      </c>
      <c r="B17" s="24" t="s">
        <v>294</v>
      </c>
      <c r="C17" s="25" t="s">
        <v>330</v>
      </c>
      <c r="D17" s="34" t="s">
        <v>331</v>
      </c>
      <c r="E17" s="72">
        <v>1443717</v>
      </c>
      <c r="F17" s="34">
        <v>1443717</v>
      </c>
      <c r="G17" s="34">
        <v>309900</v>
      </c>
      <c r="H17" s="34">
        <v>14800</v>
      </c>
      <c r="I17" s="34">
        <v>0</v>
      </c>
      <c r="J17" s="72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72">
        <v>1443717</v>
      </c>
    </row>
    <row r="18" spans="1:21" ht="25.5" x14ac:dyDescent="0.2">
      <c r="A18" s="24" t="s">
        <v>20</v>
      </c>
      <c r="B18" s="24" t="s">
        <v>21</v>
      </c>
      <c r="C18" s="25" t="s">
        <v>22</v>
      </c>
      <c r="D18" s="34" t="s">
        <v>23</v>
      </c>
      <c r="E18" s="72">
        <v>13247930</v>
      </c>
      <c r="F18" s="34">
        <v>13247930</v>
      </c>
      <c r="G18" s="34">
        <v>0</v>
      </c>
      <c r="H18" s="34">
        <v>0</v>
      </c>
      <c r="I18" s="34">
        <v>0</v>
      </c>
      <c r="J18" s="72">
        <v>551500</v>
      </c>
      <c r="K18" s="34">
        <v>551500</v>
      </c>
      <c r="L18" s="34">
        <v>0</v>
      </c>
      <c r="M18" s="34">
        <v>0</v>
      </c>
      <c r="N18" s="34">
        <v>0</v>
      </c>
      <c r="O18" s="34">
        <v>551500</v>
      </c>
      <c r="P18" s="72">
        <v>13799430</v>
      </c>
      <c r="U18" s="73"/>
    </row>
    <row r="19" spans="1:21" ht="38.25" x14ac:dyDescent="0.2">
      <c r="A19" s="24" t="s">
        <v>28</v>
      </c>
      <c r="B19" s="24" t="s">
        <v>29</v>
      </c>
      <c r="C19" s="25" t="s">
        <v>30</v>
      </c>
      <c r="D19" s="34" t="s">
        <v>31</v>
      </c>
      <c r="E19" s="72">
        <v>9869621</v>
      </c>
      <c r="F19" s="34">
        <v>9869621</v>
      </c>
      <c r="G19" s="34">
        <v>0</v>
      </c>
      <c r="H19" s="34">
        <v>0</v>
      </c>
      <c r="I19" s="34">
        <v>0</v>
      </c>
      <c r="J19" s="72">
        <v>50000</v>
      </c>
      <c r="K19" s="34">
        <v>50000</v>
      </c>
      <c r="L19" s="34">
        <v>0</v>
      </c>
      <c r="M19" s="34">
        <v>0</v>
      </c>
      <c r="N19" s="34">
        <v>0</v>
      </c>
      <c r="O19" s="34">
        <v>50000</v>
      </c>
      <c r="P19" s="72">
        <v>9919621</v>
      </c>
    </row>
    <row r="20" spans="1:21" x14ac:dyDescent="0.2">
      <c r="A20" s="24" t="s">
        <v>32</v>
      </c>
      <c r="B20" s="24" t="s">
        <v>33</v>
      </c>
      <c r="C20" s="25" t="s">
        <v>34</v>
      </c>
      <c r="D20" s="34" t="s">
        <v>35</v>
      </c>
      <c r="E20" s="72">
        <v>0</v>
      </c>
      <c r="F20" s="34">
        <v>0</v>
      </c>
      <c r="G20" s="34">
        <v>0</v>
      </c>
      <c r="H20" s="34">
        <v>0</v>
      </c>
      <c r="I20" s="34">
        <v>0</v>
      </c>
      <c r="J20" s="72">
        <v>1907756</v>
      </c>
      <c r="K20" s="34">
        <v>1907756</v>
      </c>
      <c r="L20" s="34">
        <v>0</v>
      </c>
      <c r="M20" s="34">
        <v>0</v>
      </c>
      <c r="N20" s="34">
        <v>0</v>
      </c>
      <c r="O20" s="34">
        <v>1907756</v>
      </c>
      <c r="P20" s="72">
        <v>1907756</v>
      </c>
    </row>
    <row r="21" spans="1:21" x14ac:dyDescent="0.2">
      <c r="A21" s="24" t="s">
        <v>38</v>
      </c>
      <c r="B21" s="24" t="s">
        <v>39</v>
      </c>
      <c r="C21" s="25" t="s">
        <v>40</v>
      </c>
      <c r="D21" s="34" t="s">
        <v>41</v>
      </c>
      <c r="E21" s="72">
        <v>1480000</v>
      </c>
      <c r="F21" s="34">
        <v>50000</v>
      </c>
      <c r="G21" s="34">
        <v>0</v>
      </c>
      <c r="H21" s="34">
        <v>0</v>
      </c>
      <c r="I21" s="34">
        <v>1430000</v>
      </c>
      <c r="J21" s="72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72">
        <v>1480000</v>
      </c>
    </row>
    <row r="22" spans="1:21" ht="25.5" x14ac:dyDescent="0.2">
      <c r="A22" s="24" t="s">
        <v>332</v>
      </c>
      <c r="B22" s="24" t="s">
        <v>333</v>
      </c>
      <c r="C22" s="25" t="s">
        <v>267</v>
      </c>
      <c r="D22" s="34" t="s">
        <v>334</v>
      </c>
      <c r="E22" s="72">
        <v>100000</v>
      </c>
      <c r="F22" s="34">
        <v>100000</v>
      </c>
      <c r="G22" s="34">
        <v>0</v>
      </c>
      <c r="H22" s="34">
        <v>0</v>
      </c>
      <c r="I22" s="34">
        <v>0</v>
      </c>
      <c r="J22" s="72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72">
        <v>100000</v>
      </c>
    </row>
    <row r="23" spans="1:21" ht="38.25" x14ac:dyDescent="0.2">
      <c r="A23" s="24" t="s">
        <v>44</v>
      </c>
      <c r="B23" s="24" t="s">
        <v>45</v>
      </c>
      <c r="C23" s="25" t="s">
        <v>46</v>
      </c>
      <c r="D23" s="34" t="s">
        <v>47</v>
      </c>
      <c r="E23" s="72">
        <v>400000</v>
      </c>
      <c r="F23" s="34">
        <v>400000</v>
      </c>
      <c r="G23" s="34">
        <v>0</v>
      </c>
      <c r="H23" s="34">
        <v>0</v>
      </c>
      <c r="I23" s="34">
        <v>0</v>
      </c>
      <c r="J23" s="72">
        <v>1389359</v>
      </c>
      <c r="K23" s="34">
        <v>1389359</v>
      </c>
      <c r="L23" s="34">
        <v>0</v>
      </c>
      <c r="M23" s="34">
        <v>0</v>
      </c>
      <c r="N23" s="34">
        <v>0</v>
      </c>
      <c r="O23" s="34">
        <v>1389359</v>
      </c>
      <c r="P23" s="72">
        <v>1789359</v>
      </c>
    </row>
    <row r="24" spans="1:21" x14ac:dyDescent="0.2">
      <c r="A24" s="24" t="s">
        <v>50</v>
      </c>
      <c r="B24" s="24" t="s">
        <v>51</v>
      </c>
      <c r="C24" s="25" t="s">
        <v>46</v>
      </c>
      <c r="D24" s="34" t="s">
        <v>52</v>
      </c>
      <c r="E24" s="72">
        <v>1738991</v>
      </c>
      <c r="F24" s="34">
        <v>1738991</v>
      </c>
      <c r="G24" s="34">
        <v>1331307</v>
      </c>
      <c r="H24" s="34">
        <v>44496</v>
      </c>
      <c r="I24" s="34">
        <v>0</v>
      </c>
      <c r="J24" s="72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72">
        <v>1738991</v>
      </c>
    </row>
    <row r="25" spans="1:21" x14ac:dyDescent="0.2">
      <c r="A25" s="24" t="s">
        <v>55</v>
      </c>
      <c r="B25" s="24" t="s">
        <v>56</v>
      </c>
      <c r="C25" s="25" t="s">
        <v>57</v>
      </c>
      <c r="D25" s="34" t="s">
        <v>58</v>
      </c>
      <c r="E25" s="72">
        <v>150000</v>
      </c>
      <c r="F25" s="34">
        <v>150000</v>
      </c>
      <c r="G25" s="34">
        <v>0</v>
      </c>
      <c r="H25" s="34">
        <v>0</v>
      </c>
      <c r="I25" s="34">
        <v>0</v>
      </c>
      <c r="J25" s="72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72">
        <v>150000</v>
      </c>
    </row>
    <row r="26" spans="1:21" ht="25.5" x14ac:dyDescent="0.2">
      <c r="A26" s="24" t="s">
        <v>61</v>
      </c>
      <c r="B26" s="24" t="s">
        <v>62</v>
      </c>
      <c r="C26" s="25" t="s">
        <v>63</v>
      </c>
      <c r="D26" s="34" t="s">
        <v>64</v>
      </c>
      <c r="E26" s="72">
        <v>140000</v>
      </c>
      <c r="F26" s="34">
        <v>140000</v>
      </c>
      <c r="G26" s="34">
        <v>0</v>
      </c>
      <c r="H26" s="34">
        <v>0</v>
      </c>
      <c r="I26" s="34">
        <v>0</v>
      </c>
      <c r="J26" s="72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72">
        <v>140000</v>
      </c>
    </row>
    <row r="27" spans="1:21" ht="25.5" x14ac:dyDescent="0.2">
      <c r="A27" s="38" t="s">
        <v>66</v>
      </c>
      <c r="B27" s="16"/>
      <c r="C27" s="52"/>
      <c r="D27" s="53" t="s">
        <v>67</v>
      </c>
      <c r="E27" s="70">
        <v>306340929.5</v>
      </c>
      <c r="F27" s="71">
        <v>306340929.5</v>
      </c>
      <c r="G27" s="71">
        <v>178108488.18000001</v>
      </c>
      <c r="H27" s="71">
        <v>38106524</v>
      </c>
      <c r="I27" s="71">
        <v>0</v>
      </c>
      <c r="J27" s="70">
        <v>30374464.5</v>
      </c>
      <c r="K27" s="71">
        <v>8668846.5</v>
      </c>
      <c r="L27" s="71">
        <v>8568800</v>
      </c>
      <c r="M27" s="71">
        <v>134265</v>
      </c>
      <c r="N27" s="71">
        <v>720900</v>
      </c>
      <c r="O27" s="71">
        <v>21805664.5</v>
      </c>
      <c r="P27" s="70">
        <v>336715394</v>
      </c>
    </row>
    <row r="28" spans="1:21" ht="25.5" x14ac:dyDescent="0.2">
      <c r="A28" s="38" t="s">
        <v>68</v>
      </c>
      <c r="B28" s="16"/>
      <c r="C28" s="52"/>
      <c r="D28" s="53" t="s">
        <v>67</v>
      </c>
      <c r="E28" s="70">
        <v>306340929.5</v>
      </c>
      <c r="F28" s="71">
        <v>306340929.5</v>
      </c>
      <c r="G28" s="71">
        <v>178108488.18000001</v>
      </c>
      <c r="H28" s="71">
        <v>38106524</v>
      </c>
      <c r="I28" s="71">
        <v>0</v>
      </c>
      <c r="J28" s="70">
        <v>30374464.5</v>
      </c>
      <c r="K28" s="71">
        <v>8668846.5</v>
      </c>
      <c r="L28" s="71">
        <v>8568800</v>
      </c>
      <c r="M28" s="71">
        <v>134265</v>
      </c>
      <c r="N28" s="71">
        <v>720900</v>
      </c>
      <c r="O28" s="71">
        <v>21805664.5</v>
      </c>
      <c r="P28" s="70">
        <v>336715394</v>
      </c>
    </row>
    <row r="29" spans="1:21" ht="38.25" x14ac:dyDescent="0.2">
      <c r="A29" s="24" t="s">
        <v>335</v>
      </c>
      <c r="B29" s="24" t="s">
        <v>336</v>
      </c>
      <c r="C29" s="25" t="s">
        <v>327</v>
      </c>
      <c r="D29" s="34" t="s">
        <v>337</v>
      </c>
      <c r="E29" s="72">
        <v>7801975</v>
      </c>
      <c r="F29" s="34">
        <v>7801975</v>
      </c>
      <c r="G29" s="34">
        <v>5738290</v>
      </c>
      <c r="H29" s="34">
        <v>351655</v>
      </c>
      <c r="I29" s="34">
        <v>0</v>
      </c>
      <c r="J29" s="72">
        <v>51000</v>
      </c>
      <c r="K29" s="34">
        <v>51000</v>
      </c>
      <c r="L29" s="34">
        <v>0</v>
      </c>
      <c r="M29" s="34">
        <v>0</v>
      </c>
      <c r="N29" s="34">
        <v>0</v>
      </c>
      <c r="O29" s="34">
        <v>51000</v>
      </c>
      <c r="P29" s="72">
        <v>7852975</v>
      </c>
    </row>
    <row r="30" spans="1:21" x14ac:dyDescent="0.2">
      <c r="A30" s="24" t="s">
        <v>69</v>
      </c>
      <c r="B30" s="24" t="s">
        <v>70</v>
      </c>
      <c r="C30" s="25" t="s">
        <v>71</v>
      </c>
      <c r="D30" s="34" t="s">
        <v>72</v>
      </c>
      <c r="E30" s="72">
        <v>47919443.049999997</v>
      </c>
      <c r="F30" s="34">
        <v>47919443.049999997</v>
      </c>
      <c r="G30" s="34">
        <v>27363603.359999999</v>
      </c>
      <c r="H30" s="34">
        <v>5906813</v>
      </c>
      <c r="I30" s="34">
        <v>0</v>
      </c>
      <c r="J30" s="72">
        <v>601562</v>
      </c>
      <c r="K30" s="34">
        <v>601562</v>
      </c>
      <c r="L30" s="34">
        <v>0</v>
      </c>
      <c r="M30" s="34">
        <v>0</v>
      </c>
      <c r="N30" s="34">
        <v>0</v>
      </c>
      <c r="O30" s="34">
        <v>601562</v>
      </c>
      <c r="P30" s="72">
        <v>48521005.049999997</v>
      </c>
    </row>
    <row r="31" spans="1:21" ht="38.25" x14ac:dyDescent="0.2">
      <c r="A31" s="24" t="s">
        <v>75</v>
      </c>
      <c r="B31" s="24" t="s">
        <v>76</v>
      </c>
      <c r="C31" s="25" t="s">
        <v>77</v>
      </c>
      <c r="D31" s="34" t="s">
        <v>78</v>
      </c>
      <c r="E31" s="72">
        <v>75142058.949999988</v>
      </c>
      <c r="F31" s="34">
        <v>75142058.949999988</v>
      </c>
      <c r="G31" s="34">
        <v>30513834.82</v>
      </c>
      <c r="H31" s="34">
        <v>16545808</v>
      </c>
      <c r="I31" s="34">
        <v>0</v>
      </c>
      <c r="J31" s="72">
        <v>685884</v>
      </c>
      <c r="K31" s="34">
        <v>685884</v>
      </c>
      <c r="L31" s="34">
        <v>0</v>
      </c>
      <c r="M31" s="34">
        <v>0</v>
      </c>
      <c r="N31" s="34">
        <v>0</v>
      </c>
      <c r="O31" s="34">
        <v>685884</v>
      </c>
      <c r="P31" s="72">
        <v>75827942.949999988</v>
      </c>
    </row>
    <row r="32" spans="1:21" ht="38.25" x14ac:dyDescent="0.2">
      <c r="A32" s="24" t="s">
        <v>80</v>
      </c>
      <c r="B32" s="24" t="s">
        <v>81</v>
      </c>
      <c r="C32" s="25" t="s">
        <v>77</v>
      </c>
      <c r="D32" s="34" t="s">
        <v>82</v>
      </c>
      <c r="E32" s="72">
        <v>96708400</v>
      </c>
      <c r="F32" s="34">
        <v>96708400</v>
      </c>
      <c r="G32" s="34">
        <v>79269184</v>
      </c>
      <c r="H32" s="34">
        <v>0</v>
      </c>
      <c r="I32" s="34">
        <v>0</v>
      </c>
      <c r="J32" s="72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72">
        <v>96708400</v>
      </c>
    </row>
    <row r="33" spans="1:16" ht="38.25" x14ac:dyDescent="0.2">
      <c r="A33" s="24" t="s">
        <v>83</v>
      </c>
      <c r="B33" s="24" t="s">
        <v>84</v>
      </c>
      <c r="C33" s="25" t="s">
        <v>85</v>
      </c>
      <c r="D33" s="34" t="s">
        <v>86</v>
      </c>
      <c r="E33" s="72">
        <v>15398836</v>
      </c>
      <c r="F33" s="34">
        <v>15398836</v>
      </c>
      <c r="G33" s="34">
        <v>6520482</v>
      </c>
      <c r="H33" s="34">
        <v>5659190</v>
      </c>
      <c r="I33" s="34">
        <v>0</v>
      </c>
      <c r="J33" s="72">
        <v>11000</v>
      </c>
      <c r="K33" s="34">
        <v>11000</v>
      </c>
      <c r="L33" s="34">
        <v>0</v>
      </c>
      <c r="M33" s="34">
        <v>0</v>
      </c>
      <c r="N33" s="34">
        <v>0</v>
      </c>
      <c r="O33" s="34">
        <v>11000</v>
      </c>
      <c r="P33" s="72">
        <v>15409836</v>
      </c>
    </row>
    <row r="34" spans="1:16" ht="25.5" x14ac:dyDescent="0.2">
      <c r="A34" s="24" t="s">
        <v>88</v>
      </c>
      <c r="B34" s="24" t="s">
        <v>89</v>
      </c>
      <c r="C34" s="25" t="s">
        <v>85</v>
      </c>
      <c r="D34" s="34" t="s">
        <v>90</v>
      </c>
      <c r="E34" s="72">
        <v>7420090</v>
      </c>
      <c r="F34" s="34">
        <v>7420090</v>
      </c>
      <c r="G34" s="34">
        <v>4395580</v>
      </c>
      <c r="H34" s="34">
        <v>1186675</v>
      </c>
      <c r="I34" s="34">
        <v>0</v>
      </c>
      <c r="J34" s="72">
        <v>720900</v>
      </c>
      <c r="K34" s="34">
        <v>0</v>
      </c>
      <c r="L34" s="34">
        <v>720900</v>
      </c>
      <c r="M34" s="34">
        <v>0</v>
      </c>
      <c r="N34" s="34">
        <v>720900</v>
      </c>
      <c r="O34" s="34">
        <v>0</v>
      </c>
      <c r="P34" s="72">
        <v>8140990</v>
      </c>
    </row>
    <row r="35" spans="1:16" x14ac:dyDescent="0.2">
      <c r="A35" s="24" t="s">
        <v>93</v>
      </c>
      <c r="B35" s="24" t="s">
        <v>94</v>
      </c>
      <c r="C35" s="25" t="s">
        <v>95</v>
      </c>
      <c r="D35" s="34" t="s">
        <v>96</v>
      </c>
      <c r="E35" s="72">
        <v>41720</v>
      </c>
      <c r="F35" s="34">
        <v>41720</v>
      </c>
      <c r="G35" s="34">
        <v>0</v>
      </c>
      <c r="H35" s="34">
        <v>0</v>
      </c>
      <c r="I35" s="34">
        <v>0</v>
      </c>
      <c r="J35" s="72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72">
        <v>41720</v>
      </c>
    </row>
    <row r="36" spans="1:16" ht="25.5" x14ac:dyDescent="0.2">
      <c r="A36" s="24" t="s">
        <v>97</v>
      </c>
      <c r="B36" s="24" t="s">
        <v>98</v>
      </c>
      <c r="C36" s="25" t="s">
        <v>95</v>
      </c>
      <c r="D36" s="34" t="s">
        <v>99</v>
      </c>
      <c r="E36" s="72">
        <v>264746</v>
      </c>
      <c r="F36" s="34">
        <v>264746</v>
      </c>
      <c r="G36" s="34">
        <v>104564</v>
      </c>
      <c r="H36" s="34">
        <v>102705</v>
      </c>
      <c r="I36" s="34">
        <v>0</v>
      </c>
      <c r="J36" s="72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72">
        <v>264746</v>
      </c>
    </row>
    <row r="37" spans="1:16" ht="25.5" x14ac:dyDescent="0.2">
      <c r="A37" s="24" t="s">
        <v>100</v>
      </c>
      <c r="B37" s="24" t="s">
        <v>338</v>
      </c>
      <c r="C37" s="25" t="s">
        <v>95</v>
      </c>
      <c r="D37" s="34" t="s">
        <v>101</v>
      </c>
      <c r="E37" s="72">
        <v>1062839</v>
      </c>
      <c r="F37" s="34">
        <v>1062839</v>
      </c>
      <c r="G37" s="34">
        <v>871179</v>
      </c>
      <c r="H37" s="34">
        <v>0</v>
      </c>
      <c r="I37" s="34">
        <v>0</v>
      </c>
      <c r="J37" s="72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72">
        <v>1062839</v>
      </c>
    </row>
    <row r="38" spans="1:16" ht="25.5" x14ac:dyDescent="0.2">
      <c r="A38" s="24" t="s">
        <v>102</v>
      </c>
      <c r="B38" s="24" t="s">
        <v>103</v>
      </c>
      <c r="C38" s="25" t="s">
        <v>95</v>
      </c>
      <c r="D38" s="34" t="s">
        <v>104</v>
      </c>
      <c r="E38" s="72">
        <v>498726</v>
      </c>
      <c r="F38" s="34">
        <v>498726</v>
      </c>
      <c r="G38" s="34">
        <v>341757</v>
      </c>
      <c r="H38" s="34">
        <v>48840</v>
      </c>
      <c r="I38" s="34">
        <v>0</v>
      </c>
      <c r="J38" s="72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72">
        <v>498726</v>
      </c>
    </row>
    <row r="39" spans="1:16" ht="76.5" x14ac:dyDescent="0.2">
      <c r="A39" s="24" t="s">
        <v>105</v>
      </c>
      <c r="B39" s="24" t="s">
        <v>106</v>
      </c>
      <c r="C39" s="25" t="s">
        <v>95</v>
      </c>
      <c r="D39" s="34" t="s">
        <v>107</v>
      </c>
      <c r="E39" s="72">
        <v>0</v>
      </c>
      <c r="F39" s="34">
        <v>0</v>
      </c>
      <c r="G39" s="34">
        <v>0</v>
      </c>
      <c r="H39" s="34">
        <v>0</v>
      </c>
      <c r="I39" s="34">
        <v>0</v>
      </c>
      <c r="J39" s="72">
        <v>187845</v>
      </c>
      <c r="K39" s="34">
        <v>187845</v>
      </c>
      <c r="L39" s="34">
        <v>0</v>
      </c>
      <c r="M39" s="34">
        <v>0</v>
      </c>
      <c r="N39" s="34">
        <v>0</v>
      </c>
      <c r="O39" s="34">
        <v>187845</v>
      </c>
      <c r="P39" s="72">
        <v>187845</v>
      </c>
    </row>
    <row r="40" spans="1:16" ht="76.5" x14ac:dyDescent="0.2">
      <c r="A40" s="24" t="s">
        <v>108</v>
      </c>
      <c r="B40" s="24" t="s">
        <v>339</v>
      </c>
      <c r="C40" s="25" t="s">
        <v>95</v>
      </c>
      <c r="D40" s="34" t="s">
        <v>109</v>
      </c>
      <c r="E40" s="72">
        <v>31844.5</v>
      </c>
      <c r="F40" s="34">
        <v>31844.5</v>
      </c>
      <c r="G40" s="34">
        <v>0</v>
      </c>
      <c r="H40" s="34">
        <v>0</v>
      </c>
      <c r="I40" s="34">
        <v>0</v>
      </c>
      <c r="J40" s="72">
        <v>1658755.5</v>
      </c>
      <c r="K40" s="34">
        <v>1658755.5</v>
      </c>
      <c r="L40" s="34">
        <v>0</v>
      </c>
      <c r="M40" s="34">
        <v>0</v>
      </c>
      <c r="N40" s="34">
        <v>0</v>
      </c>
      <c r="O40" s="34">
        <v>1658755.5</v>
      </c>
      <c r="P40" s="72">
        <v>1690600</v>
      </c>
    </row>
    <row r="41" spans="1:16" ht="76.5" x14ac:dyDescent="0.2">
      <c r="A41" s="24" t="s">
        <v>110</v>
      </c>
      <c r="B41" s="24" t="s">
        <v>340</v>
      </c>
      <c r="C41" s="25" t="s">
        <v>95</v>
      </c>
      <c r="D41" s="34" t="s">
        <v>111</v>
      </c>
      <c r="E41" s="72">
        <v>218500</v>
      </c>
      <c r="F41" s="34">
        <v>218500</v>
      </c>
      <c r="G41" s="34">
        <v>179100</v>
      </c>
      <c r="H41" s="34">
        <v>0</v>
      </c>
      <c r="I41" s="34">
        <v>0</v>
      </c>
      <c r="J41" s="72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72">
        <v>218500</v>
      </c>
    </row>
    <row r="42" spans="1:16" ht="76.5" x14ac:dyDescent="0.2">
      <c r="A42" s="24" t="s">
        <v>112</v>
      </c>
      <c r="B42" s="24" t="s">
        <v>113</v>
      </c>
      <c r="C42" s="25" t="s">
        <v>95</v>
      </c>
      <c r="D42" s="34" t="s">
        <v>114</v>
      </c>
      <c r="E42" s="72">
        <v>0</v>
      </c>
      <c r="F42" s="34">
        <v>0</v>
      </c>
      <c r="G42" s="34">
        <v>0</v>
      </c>
      <c r="H42" s="34">
        <v>0</v>
      </c>
      <c r="I42" s="34">
        <v>0</v>
      </c>
      <c r="J42" s="72">
        <v>2770400</v>
      </c>
      <c r="K42" s="34">
        <v>0</v>
      </c>
      <c r="L42" s="34">
        <v>2770400</v>
      </c>
      <c r="M42" s="34">
        <v>0</v>
      </c>
      <c r="N42" s="34">
        <v>0</v>
      </c>
      <c r="O42" s="34">
        <v>0</v>
      </c>
      <c r="P42" s="72">
        <v>2770400</v>
      </c>
    </row>
    <row r="43" spans="1:16" ht="89.25" x14ac:dyDescent="0.2">
      <c r="A43" s="24" t="s">
        <v>115</v>
      </c>
      <c r="B43" s="24" t="s">
        <v>116</v>
      </c>
      <c r="C43" s="25" t="s">
        <v>95</v>
      </c>
      <c r="D43" s="34" t="s">
        <v>117</v>
      </c>
      <c r="E43" s="72">
        <v>0</v>
      </c>
      <c r="F43" s="34">
        <v>0</v>
      </c>
      <c r="G43" s="34">
        <v>0</v>
      </c>
      <c r="H43" s="34">
        <v>0</v>
      </c>
      <c r="I43" s="34">
        <v>0</v>
      </c>
      <c r="J43" s="72">
        <v>149023</v>
      </c>
      <c r="K43" s="34">
        <v>0</v>
      </c>
      <c r="L43" s="34">
        <v>0</v>
      </c>
      <c r="M43" s="34">
        <v>0</v>
      </c>
      <c r="N43" s="34">
        <v>0</v>
      </c>
      <c r="O43" s="34">
        <v>149023</v>
      </c>
      <c r="P43" s="72">
        <v>149023</v>
      </c>
    </row>
    <row r="44" spans="1:16" x14ac:dyDescent="0.2">
      <c r="A44" s="24" t="s">
        <v>118</v>
      </c>
      <c r="B44" s="24" t="s">
        <v>119</v>
      </c>
      <c r="C44" s="25" t="s">
        <v>95</v>
      </c>
      <c r="D44" s="34" t="s">
        <v>120</v>
      </c>
      <c r="E44" s="72">
        <v>0</v>
      </c>
      <c r="F44" s="34">
        <v>0</v>
      </c>
      <c r="G44" s="34">
        <v>0</v>
      </c>
      <c r="H44" s="34">
        <v>0</v>
      </c>
      <c r="I44" s="34">
        <v>0</v>
      </c>
      <c r="J44" s="72">
        <v>2500000</v>
      </c>
      <c r="K44" s="34">
        <v>2500000</v>
      </c>
      <c r="L44" s="34">
        <v>0</v>
      </c>
      <c r="M44" s="34">
        <v>0</v>
      </c>
      <c r="N44" s="34">
        <v>0</v>
      </c>
      <c r="O44" s="34">
        <v>2500000</v>
      </c>
      <c r="P44" s="72">
        <v>2500000</v>
      </c>
    </row>
    <row r="45" spans="1:16" ht="63.75" x14ac:dyDescent="0.2">
      <c r="A45" s="24" t="s">
        <v>121</v>
      </c>
      <c r="B45" s="24" t="s">
        <v>122</v>
      </c>
      <c r="C45" s="25" t="s">
        <v>95</v>
      </c>
      <c r="D45" s="34" t="s">
        <v>123</v>
      </c>
      <c r="E45" s="72">
        <v>823233</v>
      </c>
      <c r="F45" s="34">
        <v>823233</v>
      </c>
      <c r="G45" s="34">
        <v>0</v>
      </c>
      <c r="H45" s="34">
        <v>0</v>
      </c>
      <c r="I45" s="34">
        <v>0</v>
      </c>
      <c r="J45" s="72">
        <v>1225204</v>
      </c>
      <c r="K45" s="34">
        <v>1225204</v>
      </c>
      <c r="L45" s="34">
        <v>0</v>
      </c>
      <c r="M45" s="34">
        <v>0</v>
      </c>
      <c r="N45" s="34">
        <v>0</v>
      </c>
      <c r="O45" s="34">
        <v>1225204</v>
      </c>
      <c r="P45" s="72">
        <v>2048437</v>
      </c>
    </row>
    <row r="46" spans="1:16" ht="45" customHeight="1" x14ac:dyDescent="0.2">
      <c r="A46" s="24" t="s">
        <v>124</v>
      </c>
      <c r="B46" s="24" t="s">
        <v>125</v>
      </c>
      <c r="C46" s="25" t="s">
        <v>95</v>
      </c>
      <c r="D46" s="34" t="s">
        <v>126</v>
      </c>
      <c r="E46" s="72">
        <v>0</v>
      </c>
      <c r="F46" s="34">
        <v>0</v>
      </c>
      <c r="G46" s="34">
        <v>0</v>
      </c>
      <c r="H46" s="34">
        <v>0</v>
      </c>
      <c r="I46" s="34">
        <v>0</v>
      </c>
      <c r="J46" s="72">
        <v>12987795</v>
      </c>
      <c r="K46" s="34">
        <v>0</v>
      </c>
      <c r="L46" s="34">
        <v>0</v>
      </c>
      <c r="M46" s="34">
        <v>0</v>
      </c>
      <c r="N46" s="34">
        <v>0</v>
      </c>
      <c r="O46" s="34">
        <v>12987795</v>
      </c>
      <c r="P46" s="72">
        <v>12987795</v>
      </c>
    </row>
    <row r="47" spans="1:16" ht="51" x14ac:dyDescent="0.2">
      <c r="A47" s="24" t="s">
        <v>127</v>
      </c>
      <c r="B47" s="24" t="s">
        <v>128</v>
      </c>
      <c r="C47" s="25" t="s">
        <v>95</v>
      </c>
      <c r="D47" s="34" t="s">
        <v>129</v>
      </c>
      <c r="E47" s="72">
        <v>0</v>
      </c>
      <c r="F47" s="34">
        <v>0</v>
      </c>
      <c r="G47" s="34">
        <v>0</v>
      </c>
      <c r="H47" s="34">
        <v>0</v>
      </c>
      <c r="I47" s="34">
        <v>0</v>
      </c>
      <c r="J47" s="72">
        <v>3235600</v>
      </c>
      <c r="K47" s="34">
        <v>0</v>
      </c>
      <c r="L47" s="34">
        <v>3235600</v>
      </c>
      <c r="M47" s="34">
        <v>0</v>
      </c>
      <c r="N47" s="34">
        <v>0</v>
      </c>
      <c r="O47" s="34">
        <v>0</v>
      </c>
      <c r="P47" s="72">
        <v>3235600</v>
      </c>
    </row>
    <row r="48" spans="1:16" ht="89.25" x14ac:dyDescent="0.2">
      <c r="A48" s="24" t="s">
        <v>130</v>
      </c>
      <c r="B48" s="24" t="s">
        <v>341</v>
      </c>
      <c r="C48" s="25" t="s">
        <v>95</v>
      </c>
      <c r="D48" s="34" t="s">
        <v>131</v>
      </c>
      <c r="E48" s="72">
        <v>0</v>
      </c>
      <c r="F48" s="34">
        <v>0</v>
      </c>
      <c r="G48" s="34">
        <v>0</v>
      </c>
      <c r="H48" s="34">
        <v>0</v>
      </c>
      <c r="I48" s="34">
        <v>0</v>
      </c>
      <c r="J48" s="72">
        <v>163800</v>
      </c>
      <c r="K48" s="34">
        <v>0</v>
      </c>
      <c r="L48" s="34">
        <v>163800</v>
      </c>
      <c r="M48" s="34">
        <v>134265</v>
      </c>
      <c r="N48" s="34">
        <v>0</v>
      </c>
      <c r="O48" s="34">
        <v>0</v>
      </c>
      <c r="P48" s="72">
        <v>163800</v>
      </c>
    </row>
    <row r="49" spans="1:16" ht="51" x14ac:dyDescent="0.2">
      <c r="A49" s="24" t="s">
        <v>132</v>
      </c>
      <c r="B49" s="24" t="s">
        <v>342</v>
      </c>
      <c r="C49" s="25" t="s">
        <v>95</v>
      </c>
      <c r="D49" s="34" t="s">
        <v>133</v>
      </c>
      <c r="E49" s="72">
        <v>10902300</v>
      </c>
      <c r="F49" s="34">
        <v>10902300</v>
      </c>
      <c r="G49" s="34">
        <v>8936305</v>
      </c>
      <c r="H49" s="34">
        <v>0</v>
      </c>
      <c r="I49" s="34">
        <v>0</v>
      </c>
      <c r="J49" s="72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72">
        <v>10902300</v>
      </c>
    </row>
    <row r="50" spans="1:16" ht="63.75" x14ac:dyDescent="0.2">
      <c r="A50" s="24" t="s">
        <v>135</v>
      </c>
      <c r="B50" s="24" t="s">
        <v>136</v>
      </c>
      <c r="C50" s="25" t="s">
        <v>95</v>
      </c>
      <c r="D50" s="34" t="s">
        <v>343</v>
      </c>
      <c r="E50" s="72">
        <v>0</v>
      </c>
      <c r="F50" s="34">
        <v>0</v>
      </c>
      <c r="G50" s="34">
        <v>0</v>
      </c>
      <c r="H50" s="34">
        <v>0</v>
      </c>
      <c r="I50" s="34">
        <v>0</v>
      </c>
      <c r="J50" s="72">
        <v>1678100</v>
      </c>
      <c r="K50" s="34">
        <v>0</v>
      </c>
      <c r="L50" s="34">
        <v>1678100</v>
      </c>
      <c r="M50" s="34">
        <v>0</v>
      </c>
      <c r="N50" s="34">
        <v>0</v>
      </c>
      <c r="O50" s="34">
        <v>0</v>
      </c>
      <c r="P50" s="72">
        <v>1678100</v>
      </c>
    </row>
    <row r="51" spans="1:16" ht="38.25" x14ac:dyDescent="0.2">
      <c r="A51" s="24" t="s">
        <v>138</v>
      </c>
      <c r="B51" s="24" t="s">
        <v>139</v>
      </c>
      <c r="C51" s="25" t="s">
        <v>95</v>
      </c>
      <c r="D51" s="34" t="s">
        <v>140</v>
      </c>
      <c r="E51" s="72">
        <v>8188300</v>
      </c>
      <c r="F51" s="34">
        <v>8188300</v>
      </c>
      <c r="G51" s="34">
        <v>0</v>
      </c>
      <c r="H51" s="34">
        <v>0</v>
      </c>
      <c r="I51" s="34">
        <v>0</v>
      </c>
      <c r="J51" s="72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72">
        <v>8188300</v>
      </c>
    </row>
    <row r="52" spans="1:16" ht="38.25" x14ac:dyDescent="0.2">
      <c r="A52" s="24" t="s">
        <v>141</v>
      </c>
      <c r="B52" s="24" t="s">
        <v>142</v>
      </c>
      <c r="C52" s="25" t="s">
        <v>143</v>
      </c>
      <c r="D52" s="34" t="s">
        <v>144</v>
      </c>
      <c r="E52" s="72">
        <v>417384</v>
      </c>
      <c r="F52" s="34">
        <v>417384</v>
      </c>
      <c r="G52" s="34">
        <v>0</v>
      </c>
      <c r="H52" s="34">
        <v>0</v>
      </c>
      <c r="I52" s="34">
        <v>0</v>
      </c>
      <c r="J52" s="72">
        <v>197296</v>
      </c>
      <c r="K52" s="34">
        <v>197296</v>
      </c>
      <c r="L52" s="34">
        <v>0</v>
      </c>
      <c r="M52" s="34">
        <v>0</v>
      </c>
      <c r="N52" s="34">
        <v>0</v>
      </c>
      <c r="O52" s="34">
        <v>197296</v>
      </c>
      <c r="P52" s="72">
        <v>614680</v>
      </c>
    </row>
    <row r="53" spans="1:16" ht="63.75" x14ac:dyDescent="0.2">
      <c r="A53" s="24" t="s">
        <v>147</v>
      </c>
      <c r="B53" s="24" t="s">
        <v>148</v>
      </c>
      <c r="C53" s="25" t="s">
        <v>143</v>
      </c>
      <c r="D53" s="34" t="s">
        <v>149</v>
      </c>
      <c r="E53" s="72">
        <v>2885180</v>
      </c>
      <c r="F53" s="34">
        <v>2885180</v>
      </c>
      <c r="G53" s="34">
        <v>0</v>
      </c>
      <c r="H53" s="34">
        <v>0</v>
      </c>
      <c r="I53" s="34">
        <v>0</v>
      </c>
      <c r="J53" s="72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72">
        <v>2885180</v>
      </c>
    </row>
    <row r="54" spans="1:16" x14ac:dyDescent="0.2">
      <c r="A54" s="24" t="s">
        <v>152</v>
      </c>
      <c r="B54" s="24" t="s">
        <v>153</v>
      </c>
      <c r="C54" s="25" t="s">
        <v>154</v>
      </c>
      <c r="D54" s="34" t="s">
        <v>155</v>
      </c>
      <c r="E54" s="72">
        <v>4102010</v>
      </c>
      <c r="F54" s="34">
        <v>4102010</v>
      </c>
      <c r="G54" s="34">
        <v>2428140</v>
      </c>
      <c r="H54" s="34">
        <v>917245</v>
      </c>
      <c r="I54" s="34">
        <v>0</v>
      </c>
      <c r="J54" s="72">
        <v>137800</v>
      </c>
      <c r="K54" s="34">
        <v>137800</v>
      </c>
      <c r="L54" s="34">
        <v>0</v>
      </c>
      <c r="M54" s="34">
        <v>0</v>
      </c>
      <c r="N54" s="34">
        <v>0</v>
      </c>
      <c r="O54" s="34">
        <v>137800</v>
      </c>
      <c r="P54" s="72">
        <v>4239810</v>
      </c>
    </row>
    <row r="55" spans="1:16" x14ac:dyDescent="0.2">
      <c r="A55" s="24" t="s">
        <v>156</v>
      </c>
      <c r="B55" s="24" t="s">
        <v>157</v>
      </c>
      <c r="C55" s="25" t="s">
        <v>154</v>
      </c>
      <c r="D55" s="34" t="s">
        <v>158</v>
      </c>
      <c r="E55" s="72">
        <v>533070</v>
      </c>
      <c r="F55" s="34">
        <v>533070</v>
      </c>
      <c r="G55" s="34">
        <v>322410</v>
      </c>
      <c r="H55" s="34">
        <v>13630</v>
      </c>
      <c r="I55" s="34">
        <v>0</v>
      </c>
      <c r="J55" s="72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72">
        <v>533070</v>
      </c>
    </row>
    <row r="56" spans="1:16" ht="38.25" x14ac:dyDescent="0.2">
      <c r="A56" s="24" t="s">
        <v>159</v>
      </c>
      <c r="B56" s="24" t="s">
        <v>160</v>
      </c>
      <c r="C56" s="25" t="s">
        <v>161</v>
      </c>
      <c r="D56" s="34" t="s">
        <v>162</v>
      </c>
      <c r="E56" s="72">
        <v>18099685</v>
      </c>
      <c r="F56" s="34">
        <v>18099685</v>
      </c>
      <c r="G56" s="34">
        <v>7976412</v>
      </c>
      <c r="H56" s="34">
        <v>6242833</v>
      </c>
      <c r="I56" s="34">
        <v>0</v>
      </c>
      <c r="J56" s="72">
        <v>428500</v>
      </c>
      <c r="K56" s="34">
        <v>428500</v>
      </c>
      <c r="L56" s="34">
        <v>0</v>
      </c>
      <c r="M56" s="34">
        <v>0</v>
      </c>
      <c r="N56" s="34">
        <v>0</v>
      </c>
      <c r="O56" s="34">
        <v>428500</v>
      </c>
      <c r="P56" s="72">
        <v>18528185</v>
      </c>
    </row>
    <row r="57" spans="1:16" x14ac:dyDescent="0.2">
      <c r="A57" s="24" t="s">
        <v>163</v>
      </c>
      <c r="B57" s="24" t="s">
        <v>164</v>
      </c>
      <c r="C57" s="25" t="s">
        <v>165</v>
      </c>
      <c r="D57" s="34" t="s">
        <v>166</v>
      </c>
      <c r="E57" s="72">
        <v>534649</v>
      </c>
      <c r="F57" s="34">
        <v>534649</v>
      </c>
      <c r="G57" s="34">
        <v>0</v>
      </c>
      <c r="H57" s="34">
        <v>0</v>
      </c>
      <c r="I57" s="34">
        <v>0</v>
      </c>
      <c r="J57" s="72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72">
        <v>534649</v>
      </c>
    </row>
    <row r="58" spans="1:16" ht="38.25" x14ac:dyDescent="0.2">
      <c r="A58" s="24" t="s">
        <v>167</v>
      </c>
      <c r="B58" s="24" t="s">
        <v>168</v>
      </c>
      <c r="C58" s="25" t="s">
        <v>169</v>
      </c>
      <c r="D58" s="34" t="s">
        <v>344</v>
      </c>
      <c r="E58" s="72">
        <v>5283337</v>
      </c>
      <c r="F58" s="34">
        <v>5283337</v>
      </c>
      <c r="G58" s="34">
        <v>3058047</v>
      </c>
      <c r="H58" s="34">
        <v>1131130</v>
      </c>
      <c r="I58" s="34">
        <v>0</v>
      </c>
      <c r="J58" s="72">
        <v>110000</v>
      </c>
      <c r="K58" s="34">
        <v>110000</v>
      </c>
      <c r="L58" s="34">
        <v>0</v>
      </c>
      <c r="M58" s="34">
        <v>0</v>
      </c>
      <c r="N58" s="34">
        <v>0</v>
      </c>
      <c r="O58" s="34">
        <v>110000</v>
      </c>
      <c r="P58" s="72">
        <v>5393337</v>
      </c>
    </row>
    <row r="59" spans="1:16" ht="25.5" x14ac:dyDescent="0.2">
      <c r="A59" s="24" t="s">
        <v>171</v>
      </c>
      <c r="B59" s="24" t="s">
        <v>172</v>
      </c>
      <c r="C59" s="25" t="s">
        <v>169</v>
      </c>
      <c r="D59" s="34" t="s">
        <v>345</v>
      </c>
      <c r="E59" s="72">
        <v>1556850</v>
      </c>
      <c r="F59" s="34">
        <v>1556850</v>
      </c>
      <c r="G59" s="34">
        <v>0</v>
      </c>
      <c r="H59" s="34">
        <v>0</v>
      </c>
      <c r="I59" s="34">
        <v>0</v>
      </c>
      <c r="J59" s="72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72">
        <v>1556850</v>
      </c>
    </row>
    <row r="60" spans="1:16" ht="38.25" x14ac:dyDescent="0.2">
      <c r="A60" s="24" t="s">
        <v>174</v>
      </c>
      <c r="B60" s="24" t="s">
        <v>175</v>
      </c>
      <c r="C60" s="25" t="s">
        <v>169</v>
      </c>
      <c r="D60" s="34" t="s">
        <v>176</v>
      </c>
      <c r="E60" s="72">
        <v>109312</v>
      </c>
      <c r="F60" s="34">
        <v>109312</v>
      </c>
      <c r="G60" s="34">
        <v>89600</v>
      </c>
      <c r="H60" s="34">
        <v>0</v>
      </c>
      <c r="I60" s="34">
        <v>0</v>
      </c>
      <c r="J60" s="72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72">
        <v>109312</v>
      </c>
    </row>
    <row r="61" spans="1:16" ht="38.25" x14ac:dyDescent="0.2">
      <c r="A61" s="24" t="s">
        <v>177</v>
      </c>
      <c r="B61" s="24" t="s">
        <v>178</v>
      </c>
      <c r="C61" s="25" t="s">
        <v>169</v>
      </c>
      <c r="D61" s="34" t="s">
        <v>179</v>
      </c>
      <c r="E61" s="72">
        <v>396441</v>
      </c>
      <c r="F61" s="34">
        <v>396441</v>
      </c>
      <c r="G61" s="34">
        <v>0</v>
      </c>
      <c r="H61" s="34">
        <v>0</v>
      </c>
      <c r="I61" s="34">
        <v>0</v>
      </c>
      <c r="J61" s="72">
        <v>48000</v>
      </c>
      <c r="K61" s="34">
        <v>48000</v>
      </c>
      <c r="L61" s="34">
        <v>0</v>
      </c>
      <c r="M61" s="34">
        <v>0</v>
      </c>
      <c r="N61" s="34">
        <v>0</v>
      </c>
      <c r="O61" s="34">
        <v>48000</v>
      </c>
      <c r="P61" s="72">
        <v>444441</v>
      </c>
    </row>
    <row r="62" spans="1:16" x14ac:dyDescent="0.2">
      <c r="A62" s="24" t="s">
        <v>180</v>
      </c>
      <c r="B62" s="24" t="s">
        <v>181</v>
      </c>
      <c r="C62" s="25" t="s">
        <v>182</v>
      </c>
      <c r="D62" s="34" t="s">
        <v>183</v>
      </c>
      <c r="E62" s="72">
        <v>0</v>
      </c>
      <c r="F62" s="34">
        <v>0</v>
      </c>
      <c r="G62" s="34">
        <v>0</v>
      </c>
      <c r="H62" s="34">
        <v>0</v>
      </c>
      <c r="I62" s="34">
        <v>0</v>
      </c>
      <c r="J62" s="72">
        <v>826000</v>
      </c>
      <c r="K62" s="34">
        <v>826000</v>
      </c>
      <c r="L62" s="34">
        <v>0</v>
      </c>
      <c r="M62" s="34">
        <v>0</v>
      </c>
      <c r="N62" s="34">
        <v>0</v>
      </c>
      <c r="O62" s="34">
        <v>826000</v>
      </c>
      <c r="P62" s="72">
        <v>826000</v>
      </c>
    </row>
    <row r="63" spans="1:16" ht="38.25" x14ac:dyDescent="0.2">
      <c r="A63" s="38" t="s">
        <v>186</v>
      </c>
      <c r="B63" s="16"/>
      <c r="C63" s="52"/>
      <c r="D63" s="53" t="s">
        <v>187</v>
      </c>
      <c r="E63" s="70">
        <v>31528272</v>
      </c>
      <c r="F63" s="71">
        <v>31528272</v>
      </c>
      <c r="G63" s="71">
        <v>13657004</v>
      </c>
      <c r="H63" s="71">
        <v>760337</v>
      </c>
      <c r="I63" s="71">
        <v>0</v>
      </c>
      <c r="J63" s="70">
        <v>328846</v>
      </c>
      <c r="K63" s="71">
        <v>328846</v>
      </c>
      <c r="L63" s="71">
        <v>0</v>
      </c>
      <c r="M63" s="71">
        <v>0</v>
      </c>
      <c r="N63" s="71">
        <v>0</v>
      </c>
      <c r="O63" s="71">
        <v>328846</v>
      </c>
      <c r="P63" s="70">
        <v>31857118</v>
      </c>
    </row>
    <row r="64" spans="1:16" ht="38.25" x14ac:dyDescent="0.2">
      <c r="A64" s="38" t="s">
        <v>188</v>
      </c>
      <c r="B64" s="16"/>
      <c r="C64" s="52"/>
      <c r="D64" s="53" t="s">
        <v>187</v>
      </c>
      <c r="E64" s="70">
        <v>31528272</v>
      </c>
      <c r="F64" s="71">
        <v>31528272</v>
      </c>
      <c r="G64" s="71">
        <v>13657004</v>
      </c>
      <c r="H64" s="71">
        <v>760337</v>
      </c>
      <c r="I64" s="71">
        <v>0</v>
      </c>
      <c r="J64" s="70">
        <v>328846</v>
      </c>
      <c r="K64" s="71">
        <v>328846</v>
      </c>
      <c r="L64" s="71">
        <v>0</v>
      </c>
      <c r="M64" s="71">
        <v>0</v>
      </c>
      <c r="N64" s="71">
        <v>0</v>
      </c>
      <c r="O64" s="71">
        <v>328846</v>
      </c>
      <c r="P64" s="70">
        <v>31857118</v>
      </c>
    </row>
    <row r="65" spans="1:16" ht="38.25" x14ac:dyDescent="0.2">
      <c r="A65" s="24" t="s">
        <v>346</v>
      </c>
      <c r="B65" s="24" t="s">
        <v>336</v>
      </c>
      <c r="C65" s="25" t="s">
        <v>327</v>
      </c>
      <c r="D65" s="34" t="s">
        <v>337</v>
      </c>
      <c r="E65" s="72">
        <v>6546150</v>
      </c>
      <c r="F65" s="34">
        <v>6546150</v>
      </c>
      <c r="G65" s="34">
        <v>5176100</v>
      </c>
      <c r="H65" s="34">
        <v>500</v>
      </c>
      <c r="I65" s="34">
        <v>0</v>
      </c>
      <c r="J65" s="72">
        <v>107864</v>
      </c>
      <c r="K65" s="34">
        <v>107864</v>
      </c>
      <c r="L65" s="34">
        <v>0</v>
      </c>
      <c r="M65" s="34">
        <v>0</v>
      </c>
      <c r="N65" s="34">
        <v>0</v>
      </c>
      <c r="O65" s="34">
        <v>107864</v>
      </c>
      <c r="P65" s="72">
        <v>6654014</v>
      </c>
    </row>
    <row r="66" spans="1:16" ht="38.25" x14ac:dyDescent="0.2">
      <c r="A66" s="24" t="s">
        <v>189</v>
      </c>
      <c r="B66" s="24" t="s">
        <v>190</v>
      </c>
      <c r="C66" s="25" t="s">
        <v>84</v>
      </c>
      <c r="D66" s="34" t="s">
        <v>191</v>
      </c>
      <c r="E66" s="72">
        <v>33444</v>
      </c>
      <c r="F66" s="34">
        <v>33444</v>
      </c>
      <c r="G66" s="34">
        <v>0</v>
      </c>
      <c r="H66" s="34">
        <v>0</v>
      </c>
      <c r="I66" s="34">
        <v>0</v>
      </c>
      <c r="J66" s="72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72">
        <v>33444</v>
      </c>
    </row>
    <row r="67" spans="1:16" ht="38.25" x14ac:dyDescent="0.2">
      <c r="A67" s="24" t="s">
        <v>347</v>
      </c>
      <c r="B67" s="24" t="s">
        <v>348</v>
      </c>
      <c r="C67" s="25" t="s">
        <v>84</v>
      </c>
      <c r="D67" s="34" t="s">
        <v>349</v>
      </c>
      <c r="E67" s="72">
        <v>70290</v>
      </c>
      <c r="F67" s="34">
        <v>70290</v>
      </c>
      <c r="G67" s="34">
        <v>0</v>
      </c>
      <c r="H67" s="34">
        <v>0</v>
      </c>
      <c r="I67" s="34">
        <v>0</v>
      </c>
      <c r="J67" s="72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72">
        <v>70290</v>
      </c>
    </row>
    <row r="68" spans="1:16" ht="76.5" x14ac:dyDescent="0.2">
      <c r="A68" s="24" t="s">
        <v>194</v>
      </c>
      <c r="B68" s="24" t="s">
        <v>350</v>
      </c>
      <c r="C68" s="25" t="s">
        <v>143</v>
      </c>
      <c r="D68" s="34" t="s">
        <v>195</v>
      </c>
      <c r="E68" s="72">
        <v>11998374</v>
      </c>
      <c r="F68" s="34">
        <v>11998374</v>
      </c>
      <c r="G68" s="34">
        <v>8380200</v>
      </c>
      <c r="H68" s="34">
        <v>759837</v>
      </c>
      <c r="I68" s="34">
        <v>0</v>
      </c>
      <c r="J68" s="72">
        <v>220982</v>
      </c>
      <c r="K68" s="34">
        <v>220982</v>
      </c>
      <c r="L68" s="34">
        <v>0</v>
      </c>
      <c r="M68" s="34">
        <v>0</v>
      </c>
      <c r="N68" s="34">
        <v>0</v>
      </c>
      <c r="O68" s="34">
        <v>220982</v>
      </c>
      <c r="P68" s="72">
        <v>12219356</v>
      </c>
    </row>
    <row r="69" spans="1:16" ht="76.5" x14ac:dyDescent="0.2">
      <c r="A69" s="24" t="s">
        <v>351</v>
      </c>
      <c r="B69" s="24" t="s">
        <v>352</v>
      </c>
      <c r="C69" s="25" t="s">
        <v>70</v>
      </c>
      <c r="D69" s="34" t="s">
        <v>353</v>
      </c>
      <c r="E69" s="72">
        <v>1720000</v>
      </c>
      <c r="F69" s="34">
        <v>1720000</v>
      </c>
      <c r="G69" s="34">
        <v>0</v>
      </c>
      <c r="H69" s="34">
        <v>0</v>
      </c>
      <c r="I69" s="34">
        <v>0</v>
      </c>
      <c r="J69" s="72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72">
        <v>1720000</v>
      </c>
    </row>
    <row r="70" spans="1:16" ht="25.5" x14ac:dyDescent="0.2">
      <c r="A70" s="24" t="s">
        <v>198</v>
      </c>
      <c r="B70" s="24" t="s">
        <v>199</v>
      </c>
      <c r="C70" s="25" t="s">
        <v>200</v>
      </c>
      <c r="D70" s="34" t="s">
        <v>201</v>
      </c>
      <c r="E70" s="72">
        <v>1213336</v>
      </c>
      <c r="F70" s="34">
        <v>1213336</v>
      </c>
      <c r="G70" s="34">
        <v>0</v>
      </c>
      <c r="H70" s="34">
        <v>0</v>
      </c>
      <c r="I70" s="34">
        <v>0</v>
      </c>
      <c r="J70" s="72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72">
        <v>1213336</v>
      </c>
    </row>
    <row r="71" spans="1:16" ht="38.25" x14ac:dyDescent="0.2">
      <c r="A71" s="24" t="s">
        <v>204</v>
      </c>
      <c r="B71" s="24" t="s">
        <v>205</v>
      </c>
      <c r="C71" s="25" t="s">
        <v>200</v>
      </c>
      <c r="D71" s="34" t="s">
        <v>206</v>
      </c>
      <c r="E71" s="72">
        <v>270000</v>
      </c>
      <c r="F71" s="34">
        <v>270000</v>
      </c>
      <c r="G71" s="34">
        <v>0</v>
      </c>
      <c r="H71" s="34">
        <v>0</v>
      </c>
      <c r="I71" s="34">
        <v>0</v>
      </c>
      <c r="J71" s="72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72">
        <v>270000</v>
      </c>
    </row>
    <row r="72" spans="1:16" ht="63.75" x14ac:dyDescent="0.2">
      <c r="A72" s="24" t="s">
        <v>209</v>
      </c>
      <c r="B72" s="24" t="s">
        <v>210</v>
      </c>
      <c r="C72" s="25" t="s">
        <v>200</v>
      </c>
      <c r="D72" s="34" t="s">
        <v>211</v>
      </c>
      <c r="E72" s="72">
        <v>122860</v>
      </c>
      <c r="F72" s="34">
        <v>122860</v>
      </c>
      <c r="G72" s="34">
        <v>100704</v>
      </c>
      <c r="H72" s="34">
        <v>0</v>
      </c>
      <c r="I72" s="34">
        <v>0</v>
      </c>
      <c r="J72" s="72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72">
        <v>122860</v>
      </c>
    </row>
    <row r="73" spans="1:16" ht="25.5" x14ac:dyDescent="0.2">
      <c r="A73" s="24" t="s">
        <v>212</v>
      </c>
      <c r="B73" s="24" t="s">
        <v>213</v>
      </c>
      <c r="C73" s="25" t="s">
        <v>214</v>
      </c>
      <c r="D73" s="34" t="s">
        <v>215</v>
      </c>
      <c r="E73" s="72">
        <v>9553818</v>
      </c>
      <c r="F73" s="34">
        <v>9553818</v>
      </c>
      <c r="G73" s="34">
        <v>0</v>
      </c>
      <c r="H73" s="34">
        <v>0</v>
      </c>
      <c r="I73" s="34">
        <v>0</v>
      </c>
      <c r="J73" s="72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72">
        <v>9553818</v>
      </c>
    </row>
    <row r="74" spans="1:16" ht="45" customHeight="1" x14ac:dyDescent="0.2">
      <c r="A74" s="38" t="s">
        <v>218</v>
      </c>
      <c r="B74" s="16"/>
      <c r="C74" s="52"/>
      <c r="D74" s="53" t="s">
        <v>219</v>
      </c>
      <c r="E74" s="70">
        <v>1859131</v>
      </c>
      <c r="F74" s="71">
        <v>1859131</v>
      </c>
      <c r="G74" s="71">
        <v>1344215</v>
      </c>
      <c r="H74" s="71">
        <v>23925</v>
      </c>
      <c r="I74" s="71">
        <v>0</v>
      </c>
      <c r="J74" s="70">
        <v>24230</v>
      </c>
      <c r="K74" s="71">
        <v>24230</v>
      </c>
      <c r="L74" s="71">
        <v>0</v>
      </c>
      <c r="M74" s="71">
        <v>0</v>
      </c>
      <c r="N74" s="71">
        <v>0</v>
      </c>
      <c r="O74" s="71">
        <v>24230</v>
      </c>
      <c r="P74" s="70">
        <v>1883361</v>
      </c>
    </row>
    <row r="75" spans="1:16" ht="25.5" x14ac:dyDescent="0.2">
      <c r="A75" s="38" t="s">
        <v>220</v>
      </c>
      <c r="B75" s="16"/>
      <c r="C75" s="52"/>
      <c r="D75" s="53" t="s">
        <v>219</v>
      </c>
      <c r="E75" s="70">
        <v>1859131</v>
      </c>
      <c r="F75" s="71">
        <v>1859131</v>
      </c>
      <c r="G75" s="71">
        <v>1344215</v>
      </c>
      <c r="H75" s="71">
        <v>23925</v>
      </c>
      <c r="I75" s="71">
        <v>0</v>
      </c>
      <c r="J75" s="70">
        <v>24230</v>
      </c>
      <c r="K75" s="71">
        <v>24230</v>
      </c>
      <c r="L75" s="71">
        <v>0</v>
      </c>
      <c r="M75" s="71">
        <v>0</v>
      </c>
      <c r="N75" s="71">
        <v>0</v>
      </c>
      <c r="O75" s="71">
        <v>24230</v>
      </c>
      <c r="P75" s="70">
        <v>1883361</v>
      </c>
    </row>
    <row r="76" spans="1:16" ht="38.25" x14ac:dyDescent="0.2">
      <c r="A76" s="24" t="s">
        <v>354</v>
      </c>
      <c r="B76" s="24" t="s">
        <v>336</v>
      </c>
      <c r="C76" s="25" t="s">
        <v>327</v>
      </c>
      <c r="D76" s="34" t="s">
        <v>337</v>
      </c>
      <c r="E76" s="72">
        <v>1843151</v>
      </c>
      <c r="F76" s="34">
        <v>1843151</v>
      </c>
      <c r="G76" s="34">
        <v>1344215</v>
      </c>
      <c r="H76" s="34">
        <v>23925</v>
      </c>
      <c r="I76" s="34">
        <v>0</v>
      </c>
      <c r="J76" s="72">
        <v>24230</v>
      </c>
      <c r="K76" s="34">
        <v>24230</v>
      </c>
      <c r="L76" s="34">
        <v>0</v>
      </c>
      <c r="M76" s="34">
        <v>0</v>
      </c>
      <c r="N76" s="34">
        <v>0</v>
      </c>
      <c r="O76" s="34">
        <v>24230</v>
      </c>
      <c r="P76" s="72">
        <v>1867381</v>
      </c>
    </row>
    <row r="77" spans="1:16" ht="51" x14ac:dyDescent="0.2">
      <c r="A77" s="24" t="s">
        <v>221</v>
      </c>
      <c r="B77" s="24" t="s">
        <v>222</v>
      </c>
      <c r="C77" s="25" t="s">
        <v>143</v>
      </c>
      <c r="D77" s="34" t="s">
        <v>223</v>
      </c>
      <c r="E77" s="72">
        <v>15980</v>
      </c>
      <c r="F77" s="34">
        <v>15980</v>
      </c>
      <c r="G77" s="34">
        <v>0</v>
      </c>
      <c r="H77" s="34">
        <v>0</v>
      </c>
      <c r="I77" s="34">
        <v>0</v>
      </c>
      <c r="J77" s="72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72">
        <v>15980</v>
      </c>
    </row>
    <row r="78" spans="1:16" ht="38.25" x14ac:dyDescent="0.2">
      <c r="A78" s="38" t="s">
        <v>226</v>
      </c>
      <c r="B78" s="16"/>
      <c r="C78" s="52"/>
      <c r="D78" s="53" t="s">
        <v>227</v>
      </c>
      <c r="E78" s="70">
        <v>56292657</v>
      </c>
      <c r="F78" s="71">
        <v>25613916.280000001</v>
      </c>
      <c r="G78" s="71">
        <v>3855827</v>
      </c>
      <c r="H78" s="71">
        <v>2594873</v>
      </c>
      <c r="I78" s="71">
        <v>30678740.719999999</v>
      </c>
      <c r="J78" s="70">
        <v>7729205</v>
      </c>
      <c r="K78" s="71">
        <v>7365105</v>
      </c>
      <c r="L78" s="71">
        <v>364100</v>
      </c>
      <c r="M78" s="71">
        <v>0</v>
      </c>
      <c r="N78" s="71">
        <v>0</v>
      </c>
      <c r="O78" s="71">
        <v>7365105</v>
      </c>
      <c r="P78" s="70">
        <v>64021862</v>
      </c>
    </row>
    <row r="79" spans="1:16" ht="38.25" x14ac:dyDescent="0.2">
      <c r="A79" s="38" t="s">
        <v>228</v>
      </c>
      <c r="B79" s="16"/>
      <c r="C79" s="52"/>
      <c r="D79" s="53" t="s">
        <v>227</v>
      </c>
      <c r="E79" s="70">
        <v>56292657</v>
      </c>
      <c r="F79" s="71">
        <v>25613916.280000001</v>
      </c>
      <c r="G79" s="71">
        <v>3855827</v>
      </c>
      <c r="H79" s="71">
        <v>2594873</v>
      </c>
      <c r="I79" s="71">
        <v>30678740.719999999</v>
      </c>
      <c r="J79" s="70">
        <v>7729205</v>
      </c>
      <c r="K79" s="71">
        <v>7365105</v>
      </c>
      <c r="L79" s="71">
        <v>364100</v>
      </c>
      <c r="M79" s="71">
        <v>0</v>
      </c>
      <c r="N79" s="71">
        <v>0</v>
      </c>
      <c r="O79" s="71">
        <v>7365105</v>
      </c>
      <c r="P79" s="70">
        <v>64021862</v>
      </c>
    </row>
    <row r="80" spans="1:16" ht="38.25" x14ac:dyDescent="0.2">
      <c r="A80" s="24" t="s">
        <v>355</v>
      </c>
      <c r="B80" s="24" t="s">
        <v>336</v>
      </c>
      <c r="C80" s="25" t="s">
        <v>327</v>
      </c>
      <c r="D80" s="34" t="s">
        <v>337</v>
      </c>
      <c r="E80" s="72">
        <v>4954401.2799999993</v>
      </c>
      <c r="F80" s="34">
        <v>4954401.2799999993</v>
      </c>
      <c r="G80" s="34">
        <v>3855827</v>
      </c>
      <c r="H80" s="34">
        <v>130673</v>
      </c>
      <c r="I80" s="34">
        <v>0</v>
      </c>
      <c r="J80" s="72">
        <v>21000</v>
      </c>
      <c r="K80" s="34">
        <v>21000</v>
      </c>
      <c r="L80" s="34">
        <v>0</v>
      </c>
      <c r="M80" s="34">
        <v>0</v>
      </c>
      <c r="N80" s="34">
        <v>0</v>
      </c>
      <c r="O80" s="34">
        <v>21000</v>
      </c>
      <c r="P80" s="72">
        <v>4975401.2799999993</v>
      </c>
    </row>
    <row r="81" spans="1:16" x14ac:dyDescent="0.2">
      <c r="A81" s="24" t="s">
        <v>229</v>
      </c>
      <c r="B81" s="24" t="s">
        <v>119</v>
      </c>
      <c r="C81" s="25" t="s">
        <v>95</v>
      </c>
      <c r="D81" s="34" t="s">
        <v>120</v>
      </c>
      <c r="E81" s="72">
        <v>0</v>
      </c>
      <c r="F81" s="34">
        <v>0</v>
      </c>
      <c r="G81" s="34">
        <v>0</v>
      </c>
      <c r="H81" s="34">
        <v>0</v>
      </c>
      <c r="I81" s="34">
        <v>0</v>
      </c>
      <c r="J81" s="72">
        <v>650000</v>
      </c>
      <c r="K81" s="34">
        <v>650000</v>
      </c>
      <c r="L81" s="34">
        <v>0</v>
      </c>
      <c r="M81" s="34">
        <v>0</v>
      </c>
      <c r="N81" s="34">
        <v>0</v>
      </c>
      <c r="O81" s="34">
        <v>650000</v>
      </c>
      <c r="P81" s="72">
        <v>650000</v>
      </c>
    </row>
    <row r="82" spans="1:16" x14ac:dyDescent="0.2">
      <c r="A82" s="24" t="s">
        <v>230</v>
      </c>
      <c r="B82" s="24" t="s">
        <v>231</v>
      </c>
      <c r="C82" s="25" t="s">
        <v>232</v>
      </c>
      <c r="D82" s="34" t="s">
        <v>233</v>
      </c>
      <c r="E82" s="72">
        <v>140000</v>
      </c>
      <c r="F82" s="34">
        <v>140000</v>
      </c>
      <c r="G82" s="34">
        <v>0</v>
      </c>
      <c r="H82" s="34">
        <v>0</v>
      </c>
      <c r="I82" s="34">
        <v>0</v>
      </c>
      <c r="J82" s="72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72">
        <v>140000</v>
      </c>
    </row>
    <row r="83" spans="1:16" ht="25.5" x14ac:dyDescent="0.2">
      <c r="A83" s="24" t="s">
        <v>236</v>
      </c>
      <c r="B83" s="24" t="s">
        <v>213</v>
      </c>
      <c r="C83" s="25" t="s">
        <v>214</v>
      </c>
      <c r="D83" s="34" t="s">
        <v>215</v>
      </c>
      <c r="E83" s="72">
        <v>698400</v>
      </c>
      <c r="F83" s="34">
        <v>698400</v>
      </c>
      <c r="G83" s="34">
        <v>0</v>
      </c>
      <c r="H83" s="34">
        <v>0</v>
      </c>
      <c r="I83" s="34">
        <v>0</v>
      </c>
      <c r="J83" s="72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72">
        <v>698400</v>
      </c>
    </row>
    <row r="84" spans="1:16" ht="25.5" x14ac:dyDescent="0.2">
      <c r="A84" s="24" t="s">
        <v>239</v>
      </c>
      <c r="B84" s="24" t="s">
        <v>240</v>
      </c>
      <c r="C84" s="25" t="s">
        <v>241</v>
      </c>
      <c r="D84" s="34" t="s">
        <v>242</v>
      </c>
      <c r="E84" s="72">
        <v>744642</v>
      </c>
      <c r="F84" s="34">
        <v>175085</v>
      </c>
      <c r="G84" s="34">
        <v>0</v>
      </c>
      <c r="H84" s="34">
        <v>0</v>
      </c>
      <c r="I84" s="34">
        <v>569557</v>
      </c>
      <c r="J84" s="72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72">
        <v>744642</v>
      </c>
    </row>
    <row r="85" spans="1:16" ht="25.5" x14ac:dyDescent="0.2">
      <c r="A85" s="24" t="s">
        <v>245</v>
      </c>
      <c r="B85" s="24" t="s">
        <v>246</v>
      </c>
      <c r="C85" s="25" t="s">
        <v>247</v>
      </c>
      <c r="D85" s="34" t="s">
        <v>248</v>
      </c>
      <c r="E85" s="72">
        <v>1674235</v>
      </c>
      <c r="F85" s="34">
        <v>0</v>
      </c>
      <c r="G85" s="34">
        <v>0</v>
      </c>
      <c r="H85" s="34">
        <v>0</v>
      </c>
      <c r="I85" s="34">
        <v>1674235</v>
      </c>
      <c r="J85" s="72">
        <v>696800</v>
      </c>
      <c r="K85" s="34">
        <v>696800</v>
      </c>
      <c r="L85" s="34">
        <v>0</v>
      </c>
      <c r="M85" s="34">
        <v>0</v>
      </c>
      <c r="N85" s="34">
        <v>0</v>
      </c>
      <c r="O85" s="34">
        <v>696800</v>
      </c>
      <c r="P85" s="72">
        <v>2371035</v>
      </c>
    </row>
    <row r="86" spans="1:16" ht="51" x14ac:dyDescent="0.2">
      <c r="A86" s="24" t="s">
        <v>356</v>
      </c>
      <c r="B86" s="24" t="s">
        <v>357</v>
      </c>
      <c r="C86" s="25" t="s">
        <v>247</v>
      </c>
      <c r="D86" s="34" t="s">
        <v>249</v>
      </c>
      <c r="E86" s="72">
        <v>5373180</v>
      </c>
      <c r="F86" s="34">
        <v>0</v>
      </c>
      <c r="G86" s="34">
        <v>0</v>
      </c>
      <c r="H86" s="34">
        <v>0</v>
      </c>
      <c r="I86" s="34">
        <v>5373180</v>
      </c>
      <c r="J86" s="72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72">
        <v>5373180</v>
      </c>
    </row>
    <row r="87" spans="1:16" x14ac:dyDescent="0.2">
      <c r="A87" s="24" t="s">
        <v>250</v>
      </c>
      <c r="B87" s="24" t="s">
        <v>251</v>
      </c>
      <c r="C87" s="25" t="s">
        <v>247</v>
      </c>
      <c r="D87" s="34" t="s">
        <v>252</v>
      </c>
      <c r="E87" s="72">
        <v>41055352</v>
      </c>
      <c r="F87" s="34">
        <v>18341030</v>
      </c>
      <c r="G87" s="34">
        <v>0</v>
      </c>
      <c r="H87" s="34">
        <v>2464200</v>
      </c>
      <c r="I87" s="34">
        <v>22714322</v>
      </c>
      <c r="J87" s="72">
        <v>3707400</v>
      </c>
      <c r="K87" s="34">
        <v>3707400</v>
      </c>
      <c r="L87" s="34">
        <v>0</v>
      </c>
      <c r="M87" s="34">
        <v>0</v>
      </c>
      <c r="N87" s="34">
        <v>0</v>
      </c>
      <c r="O87" s="34">
        <v>3707400</v>
      </c>
      <c r="P87" s="72">
        <v>44762752</v>
      </c>
    </row>
    <row r="88" spans="1:16" ht="25.5" x14ac:dyDescent="0.2">
      <c r="A88" s="24" t="s">
        <v>253</v>
      </c>
      <c r="B88" s="24" t="s">
        <v>254</v>
      </c>
      <c r="C88" s="25" t="s">
        <v>255</v>
      </c>
      <c r="D88" s="34" t="s">
        <v>256</v>
      </c>
      <c r="E88" s="72">
        <v>0</v>
      </c>
      <c r="F88" s="34">
        <v>0</v>
      </c>
      <c r="G88" s="34">
        <v>0</v>
      </c>
      <c r="H88" s="34">
        <v>0</v>
      </c>
      <c r="I88" s="34">
        <v>0</v>
      </c>
      <c r="J88" s="72">
        <v>1189905</v>
      </c>
      <c r="K88" s="34">
        <v>1189905</v>
      </c>
      <c r="L88" s="34">
        <v>0</v>
      </c>
      <c r="M88" s="34">
        <v>0</v>
      </c>
      <c r="N88" s="34">
        <v>0</v>
      </c>
      <c r="O88" s="34">
        <v>1189905</v>
      </c>
      <c r="P88" s="72">
        <v>1189905</v>
      </c>
    </row>
    <row r="89" spans="1:16" x14ac:dyDescent="0.2">
      <c r="A89" s="24" t="s">
        <v>259</v>
      </c>
      <c r="B89" s="24" t="s">
        <v>39</v>
      </c>
      <c r="C89" s="25" t="s">
        <v>40</v>
      </c>
      <c r="D89" s="34" t="s">
        <v>41</v>
      </c>
      <c r="E89" s="72">
        <v>455000</v>
      </c>
      <c r="F89" s="34">
        <v>455000</v>
      </c>
      <c r="G89" s="34">
        <v>0</v>
      </c>
      <c r="H89" s="34">
        <v>0</v>
      </c>
      <c r="I89" s="34">
        <v>0</v>
      </c>
      <c r="J89" s="72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72">
        <v>455000</v>
      </c>
    </row>
    <row r="90" spans="1:16" x14ac:dyDescent="0.2">
      <c r="A90" s="24" t="s">
        <v>260</v>
      </c>
      <c r="B90" s="24" t="s">
        <v>261</v>
      </c>
      <c r="C90" s="25" t="s">
        <v>262</v>
      </c>
      <c r="D90" s="34" t="s">
        <v>263</v>
      </c>
      <c r="E90" s="72">
        <v>400000</v>
      </c>
      <c r="F90" s="34">
        <v>400000</v>
      </c>
      <c r="G90" s="34">
        <v>0</v>
      </c>
      <c r="H90" s="34">
        <v>0</v>
      </c>
      <c r="I90" s="34">
        <v>0</v>
      </c>
      <c r="J90" s="72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72">
        <v>400000</v>
      </c>
    </row>
    <row r="91" spans="1:16" x14ac:dyDescent="0.2">
      <c r="A91" s="24" t="s">
        <v>264</v>
      </c>
      <c r="B91" s="24" t="s">
        <v>181</v>
      </c>
      <c r="C91" s="25" t="s">
        <v>182</v>
      </c>
      <c r="D91" s="34" t="s">
        <v>183</v>
      </c>
      <c r="E91" s="72">
        <v>0</v>
      </c>
      <c r="F91" s="34">
        <v>0</v>
      </c>
      <c r="G91" s="34">
        <v>0</v>
      </c>
      <c r="H91" s="34">
        <v>0</v>
      </c>
      <c r="I91" s="34">
        <v>0</v>
      </c>
      <c r="J91" s="72">
        <v>650000</v>
      </c>
      <c r="K91" s="34">
        <v>650000</v>
      </c>
      <c r="L91" s="34">
        <v>0</v>
      </c>
      <c r="M91" s="34">
        <v>0</v>
      </c>
      <c r="N91" s="34">
        <v>0</v>
      </c>
      <c r="O91" s="34">
        <v>650000</v>
      </c>
      <c r="P91" s="72">
        <v>650000</v>
      </c>
    </row>
    <row r="92" spans="1:16" ht="25.5" x14ac:dyDescent="0.2">
      <c r="A92" s="24" t="s">
        <v>265</v>
      </c>
      <c r="B92" s="24" t="s">
        <v>266</v>
      </c>
      <c r="C92" s="25" t="s">
        <v>267</v>
      </c>
      <c r="D92" s="34" t="s">
        <v>268</v>
      </c>
      <c r="E92" s="72">
        <v>347446.72</v>
      </c>
      <c r="F92" s="34">
        <v>0</v>
      </c>
      <c r="G92" s="34">
        <v>0</v>
      </c>
      <c r="H92" s="34">
        <v>0</v>
      </c>
      <c r="I92" s="34">
        <v>347446.72</v>
      </c>
      <c r="J92" s="72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72">
        <v>347446.72</v>
      </c>
    </row>
    <row r="93" spans="1:16" ht="25.5" x14ac:dyDescent="0.2">
      <c r="A93" s="24" t="s">
        <v>271</v>
      </c>
      <c r="B93" s="24" t="s">
        <v>272</v>
      </c>
      <c r="C93" s="25" t="s">
        <v>46</v>
      </c>
      <c r="D93" s="34" t="s">
        <v>273</v>
      </c>
      <c r="E93" s="72">
        <v>0</v>
      </c>
      <c r="F93" s="34">
        <v>0</v>
      </c>
      <c r="G93" s="34">
        <v>0</v>
      </c>
      <c r="H93" s="34">
        <v>0</v>
      </c>
      <c r="I93" s="34">
        <v>0</v>
      </c>
      <c r="J93" s="72">
        <v>450000</v>
      </c>
      <c r="K93" s="34">
        <v>450000</v>
      </c>
      <c r="L93" s="34">
        <v>0</v>
      </c>
      <c r="M93" s="34">
        <v>0</v>
      </c>
      <c r="N93" s="34">
        <v>0</v>
      </c>
      <c r="O93" s="34">
        <v>450000</v>
      </c>
      <c r="P93" s="72">
        <v>450000</v>
      </c>
    </row>
    <row r="94" spans="1:16" ht="25.5" x14ac:dyDescent="0.2">
      <c r="A94" s="24" t="s">
        <v>276</v>
      </c>
      <c r="B94" s="24" t="s">
        <v>277</v>
      </c>
      <c r="C94" s="25" t="s">
        <v>278</v>
      </c>
      <c r="D94" s="34" t="s">
        <v>358</v>
      </c>
      <c r="E94" s="72">
        <v>450000</v>
      </c>
      <c r="F94" s="34">
        <v>450000</v>
      </c>
      <c r="G94" s="34">
        <v>0</v>
      </c>
      <c r="H94" s="34">
        <v>0</v>
      </c>
      <c r="I94" s="34">
        <v>0</v>
      </c>
      <c r="J94" s="72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72">
        <v>450000</v>
      </c>
    </row>
    <row r="95" spans="1:16" ht="25.5" x14ac:dyDescent="0.2">
      <c r="A95" s="24" t="s">
        <v>282</v>
      </c>
      <c r="B95" s="24" t="s">
        <v>283</v>
      </c>
      <c r="C95" s="25" t="s">
        <v>284</v>
      </c>
      <c r="D95" s="34" t="s">
        <v>285</v>
      </c>
      <c r="E95" s="72">
        <v>0</v>
      </c>
      <c r="F95" s="34">
        <v>0</v>
      </c>
      <c r="G95" s="34">
        <v>0</v>
      </c>
      <c r="H95" s="34">
        <v>0</v>
      </c>
      <c r="I95" s="34">
        <v>0</v>
      </c>
      <c r="J95" s="72">
        <v>364100</v>
      </c>
      <c r="K95" s="34">
        <v>0</v>
      </c>
      <c r="L95" s="34">
        <v>364100</v>
      </c>
      <c r="M95" s="34">
        <v>0</v>
      </c>
      <c r="N95" s="34">
        <v>0</v>
      </c>
      <c r="O95" s="34">
        <v>0</v>
      </c>
      <c r="P95" s="72">
        <v>364100</v>
      </c>
    </row>
    <row r="96" spans="1:16" ht="25.5" x14ac:dyDescent="0.2">
      <c r="A96" s="38" t="s">
        <v>286</v>
      </c>
      <c r="B96" s="16"/>
      <c r="C96" s="52"/>
      <c r="D96" s="53" t="s">
        <v>287</v>
      </c>
      <c r="E96" s="70">
        <v>1401139.0000000002</v>
      </c>
      <c r="F96" s="71">
        <v>1401139.0000000002</v>
      </c>
      <c r="G96" s="71">
        <v>931800</v>
      </c>
      <c r="H96" s="71">
        <v>102406</v>
      </c>
      <c r="I96" s="71">
        <v>0</v>
      </c>
      <c r="J96" s="70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0">
        <v>1401139.0000000002</v>
      </c>
    </row>
    <row r="97" spans="1:16" ht="25.5" x14ac:dyDescent="0.2">
      <c r="A97" s="38" t="s">
        <v>288</v>
      </c>
      <c r="B97" s="16"/>
      <c r="C97" s="52"/>
      <c r="D97" s="53" t="s">
        <v>287</v>
      </c>
      <c r="E97" s="70">
        <v>1401139.0000000002</v>
      </c>
      <c r="F97" s="71">
        <v>1401139.0000000002</v>
      </c>
      <c r="G97" s="71">
        <v>931800</v>
      </c>
      <c r="H97" s="71">
        <v>102406</v>
      </c>
      <c r="I97" s="71">
        <v>0</v>
      </c>
      <c r="J97" s="70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0">
        <v>1401139.0000000002</v>
      </c>
    </row>
    <row r="98" spans="1:16" ht="38.25" x14ac:dyDescent="0.2">
      <c r="A98" s="24" t="s">
        <v>359</v>
      </c>
      <c r="B98" s="24" t="s">
        <v>336</v>
      </c>
      <c r="C98" s="25" t="s">
        <v>327</v>
      </c>
      <c r="D98" s="34" t="s">
        <v>337</v>
      </c>
      <c r="E98" s="72">
        <v>1309139.0000000002</v>
      </c>
      <c r="F98" s="34">
        <v>1309139.0000000002</v>
      </c>
      <c r="G98" s="34">
        <v>931800</v>
      </c>
      <c r="H98" s="34">
        <v>102406</v>
      </c>
      <c r="I98" s="34">
        <v>0</v>
      </c>
      <c r="J98" s="72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72">
        <v>1309139.0000000002</v>
      </c>
    </row>
    <row r="99" spans="1:16" x14ac:dyDescent="0.2">
      <c r="A99" s="24" t="s">
        <v>289</v>
      </c>
      <c r="B99" s="24" t="s">
        <v>39</v>
      </c>
      <c r="C99" s="25" t="s">
        <v>40</v>
      </c>
      <c r="D99" s="34" t="s">
        <v>41</v>
      </c>
      <c r="E99" s="72">
        <v>92000</v>
      </c>
      <c r="F99" s="34">
        <v>92000</v>
      </c>
      <c r="G99" s="34">
        <v>0</v>
      </c>
      <c r="H99" s="34">
        <v>0</v>
      </c>
      <c r="I99" s="34">
        <v>0</v>
      </c>
      <c r="J99" s="72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72">
        <v>92000</v>
      </c>
    </row>
    <row r="100" spans="1:16" ht="25.5" x14ac:dyDescent="0.2">
      <c r="A100" s="38" t="s">
        <v>360</v>
      </c>
      <c r="B100" s="16"/>
      <c r="C100" s="52"/>
      <c r="D100" s="53" t="s">
        <v>361</v>
      </c>
      <c r="E100" s="70">
        <v>1744527</v>
      </c>
      <c r="F100" s="71">
        <v>1744527</v>
      </c>
      <c r="G100" s="71">
        <v>1339440</v>
      </c>
      <c r="H100" s="71">
        <v>71064</v>
      </c>
      <c r="I100" s="71">
        <v>0</v>
      </c>
      <c r="J100" s="70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0">
        <v>1744527</v>
      </c>
    </row>
    <row r="101" spans="1:16" ht="25.5" x14ac:dyDescent="0.2">
      <c r="A101" s="38" t="s">
        <v>362</v>
      </c>
      <c r="B101" s="16"/>
      <c r="C101" s="52"/>
      <c r="D101" s="53" t="s">
        <v>361</v>
      </c>
      <c r="E101" s="70">
        <v>1744527</v>
      </c>
      <c r="F101" s="71">
        <v>1744527</v>
      </c>
      <c r="G101" s="71">
        <v>1339440</v>
      </c>
      <c r="H101" s="71">
        <v>71064</v>
      </c>
      <c r="I101" s="71">
        <v>0</v>
      </c>
      <c r="J101" s="70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0">
        <v>1744527</v>
      </c>
    </row>
    <row r="102" spans="1:16" ht="38.25" x14ac:dyDescent="0.2">
      <c r="A102" s="24" t="s">
        <v>363</v>
      </c>
      <c r="B102" s="24" t="s">
        <v>336</v>
      </c>
      <c r="C102" s="25" t="s">
        <v>327</v>
      </c>
      <c r="D102" s="34" t="s">
        <v>337</v>
      </c>
      <c r="E102" s="72">
        <v>1744527</v>
      </c>
      <c r="F102" s="34">
        <v>1744527</v>
      </c>
      <c r="G102" s="34">
        <v>1339440</v>
      </c>
      <c r="H102" s="34">
        <v>71064</v>
      </c>
      <c r="I102" s="34">
        <v>0</v>
      </c>
      <c r="J102" s="72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72">
        <v>1744527</v>
      </c>
    </row>
    <row r="103" spans="1:16" ht="25.5" x14ac:dyDescent="0.2">
      <c r="A103" s="38" t="s">
        <v>290</v>
      </c>
      <c r="B103" s="16"/>
      <c r="C103" s="52"/>
      <c r="D103" s="53" t="s">
        <v>291</v>
      </c>
      <c r="E103" s="70">
        <v>11247441</v>
      </c>
      <c r="F103" s="71">
        <v>9447441</v>
      </c>
      <c r="G103" s="71">
        <v>2176300</v>
      </c>
      <c r="H103" s="71">
        <v>136788</v>
      </c>
      <c r="I103" s="71">
        <v>0</v>
      </c>
      <c r="J103" s="70">
        <v>6669100</v>
      </c>
      <c r="K103" s="71">
        <v>6669100</v>
      </c>
      <c r="L103" s="71">
        <v>0</v>
      </c>
      <c r="M103" s="71">
        <v>0</v>
      </c>
      <c r="N103" s="71">
        <v>0</v>
      </c>
      <c r="O103" s="71">
        <v>6669100</v>
      </c>
      <c r="P103" s="70">
        <v>17916541</v>
      </c>
    </row>
    <row r="104" spans="1:16" ht="25.5" x14ac:dyDescent="0.2">
      <c r="A104" s="38" t="s">
        <v>292</v>
      </c>
      <c r="B104" s="16"/>
      <c r="C104" s="52"/>
      <c r="D104" s="53" t="s">
        <v>291</v>
      </c>
      <c r="E104" s="70">
        <v>11247441</v>
      </c>
      <c r="F104" s="71">
        <v>9447441</v>
      </c>
      <c r="G104" s="71">
        <v>2176300</v>
      </c>
      <c r="H104" s="71">
        <v>136788</v>
      </c>
      <c r="I104" s="71">
        <v>0</v>
      </c>
      <c r="J104" s="70">
        <v>6669100</v>
      </c>
      <c r="K104" s="71">
        <v>6669100</v>
      </c>
      <c r="L104" s="71">
        <v>0</v>
      </c>
      <c r="M104" s="71">
        <v>0</v>
      </c>
      <c r="N104" s="71">
        <v>0</v>
      </c>
      <c r="O104" s="71">
        <v>6669100</v>
      </c>
      <c r="P104" s="70">
        <v>17916541</v>
      </c>
    </row>
    <row r="105" spans="1:16" ht="38.25" x14ac:dyDescent="0.2">
      <c r="A105" s="24" t="s">
        <v>364</v>
      </c>
      <c r="B105" s="24" t="s">
        <v>336</v>
      </c>
      <c r="C105" s="25" t="s">
        <v>327</v>
      </c>
      <c r="D105" s="34" t="s">
        <v>337</v>
      </c>
      <c r="E105" s="72">
        <v>3147141</v>
      </c>
      <c r="F105" s="34">
        <v>3147141</v>
      </c>
      <c r="G105" s="34">
        <v>2176300</v>
      </c>
      <c r="H105" s="34">
        <v>136788</v>
      </c>
      <c r="I105" s="34">
        <v>0</v>
      </c>
      <c r="J105" s="72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72">
        <v>3147141</v>
      </c>
    </row>
    <row r="106" spans="1:16" x14ac:dyDescent="0.2">
      <c r="A106" s="24" t="s">
        <v>365</v>
      </c>
      <c r="B106" s="24" t="s">
        <v>366</v>
      </c>
      <c r="C106" s="25" t="s">
        <v>330</v>
      </c>
      <c r="D106" s="34" t="s">
        <v>367</v>
      </c>
      <c r="E106" s="72">
        <v>1800000</v>
      </c>
      <c r="F106" s="34">
        <v>0</v>
      </c>
      <c r="G106" s="34">
        <v>0</v>
      </c>
      <c r="H106" s="34">
        <v>0</v>
      </c>
      <c r="I106" s="34">
        <v>0</v>
      </c>
      <c r="J106" s="72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72">
        <v>1800000</v>
      </c>
    </row>
    <row r="107" spans="1:16" x14ac:dyDescent="0.2">
      <c r="A107" s="24" t="s">
        <v>368</v>
      </c>
      <c r="B107" s="24" t="s">
        <v>293</v>
      </c>
      <c r="C107" s="25" t="s">
        <v>294</v>
      </c>
      <c r="D107" s="34" t="s">
        <v>295</v>
      </c>
      <c r="E107" s="72">
        <v>1945800</v>
      </c>
      <c r="F107" s="34">
        <v>1945800</v>
      </c>
      <c r="G107" s="34">
        <v>0</v>
      </c>
      <c r="H107" s="34">
        <v>0</v>
      </c>
      <c r="I107" s="34">
        <v>0</v>
      </c>
      <c r="J107" s="72">
        <v>2530100</v>
      </c>
      <c r="K107" s="34">
        <v>2530100</v>
      </c>
      <c r="L107" s="34">
        <v>0</v>
      </c>
      <c r="M107" s="34">
        <v>0</v>
      </c>
      <c r="N107" s="34">
        <v>0</v>
      </c>
      <c r="O107" s="34">
        <v>2530100</v>
      </c>
      <c r="P107" s="72">
        <v>4475900</v>
      </c>
    </row>
    <row r="108" spans="1:16" ht="38.25" x14ac:dyDescent="0.2">
      <c r="A108" s="24" t="s">
        <v>306</v>
      </c>
      <c r="B108" s="24" t="s">
        <v>307</v>
      </c>
      <c r="C108" s="25" t="s">
        <v>294</v>
      </c>
      <c r="D108" s="34" t="s">
        <v>308</v>
      </c>
      <c r="E108" s="72">
        <v>4354500</v>
      </c>
      <c r="F108" s="34">
        <v>4354500</v>
      </c>
      <c r="G108" s="34">
        <v>0</v>
      </c>
      <c r="H108" s="34">
        <v>0</v>
      </c>
      <c r="I108" s="34">
        <v>0</v>
      </c>
      <c r="J108" s="72">
        <v>4139000</v>
      </c>
      <c r="K108" s="34">
        <v>4139000</v>
      </c>
      <c r="L108" s="34">
        <v>0</v>
      </c>
      <c r="M108" s="34">
        <v>0</v>
      </c>
      <c r="N108" s="34">
        <v>0</v>
      </c>
      <c r="O108" s="34">
        <v>4139000</v>
      </c>
      <c r="P108" s="72">
        <v>8493500</v>
      </c>
    </row>
    <row r="109" spans="1:16" x14ac:dyDescent="0.2">
      <c r="A109" s="60" t="s">
        <v>313</v>
      </c>
      <c r="B109" s="74" t="s">
        <v>313</v>
      </c>
      <c r="C109" s="75" t="s">
        <v>313</v>
      </c>
      <c r="D109" s="76" t="s">
        <v>314</v>
      </c>
      <c r="E109" s="70">
        <v>482769745.5</v>
      </c>
      <c r="F109" s="70">
        <v>448861004.77999997</v>
      </c>
      <c r="G109" s="70">
        <v>234637281.18000001</v>
      </c>
      <c r="H109" s="70">
        <v>44915913</v>
      </c>
      <c r="I109" s="70">
        <v>32108740.719999999</v>
      </c>
      <c r="J109" s="70">
        <v>49237960.5</v>
      </c>
      <c r="K109" s="70">
        <v>27168242.5</v>
      </c>
      <c r="L109" s="70">
        <v>8932900</v>
      </c>
      <c r="M109" s="70">
        <v>134265</v>
      </c>
      <c r="N109" s="70">
        <v>720900</v>
      </c>
      <c r="O109" s="70">
        <v>40305060.5</v>
      </c>
      <c r="P109" s="70">
        <v>532007706</v>
      </c>
    </row>
    <row r="111" spans="1:16" x14ac:dyDescent="0.2">
      <c r="B111" s="77" t="s">
        <v>369</v>
      </c>
      <c r="G111" s="77" t="s">
        <v>370</v>
      </c>
    </row>
  </sheetData>
  <mergeCells count="23">
    <mergeCell ref="L10:L12"/>
    <mergeCell ref="M10:N10"/>
    <mergeCell ref="O10:O12"/>
    <mergeCell ref="G11:G12"/>
    <mergeCell ref="H11:H12"/>
    <mergeCell ref="M11:M12"/>
    <mergeCell ref="N11:N12"/>
    <mergeCell ref="E10:E12"/>
    <mergeCell ref="F10:F12"/>
    <mergeCell ref="G10:H10"/>
    <mergeCell ref="I10:I12"/>
    <mergeCell ref="J10:J12"/>
    <mergeCell ref="K10:K12"/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topLeftCell="A2" workbookViewId="0">
      <selection activeCell="F18" sqref="F18"/>
    </sheetView>
  </sheetViews>
  <sheetFormatPr defaultColWidth="9.140625" defaultRowHeight="12.75" x14ac:dyDescent="0.2"/>
  <cols>
    <col min="1" max="3" width="12" customWidth="1"/>
    <col min="4" max="4" width="53.85546875" customWidth="1"/>
    <col min="5" max="5" width="45.28515625" customWidth="1"/>
    <col min="6" max="6" width="42.140625" customWidth="1"/>
    <col min="7" max="7" width="14.7109375" customWidth="1"/>
    <col min="8" max="10" width="15.7109375" customWidth="1"/>
    <col min="11" max="11" width="9.5703125" bestFit="1" customWidth="1"/>
    <col min="12" max="12" width="9.42578125" bestFit="1" customWidth="1"/>
  </cols>
  <sheetData>
    <row r="1" spans="1:10" ht="12.75" hidden="1" customHeight="1" x14ac:dyDescent="0.2">
      <c r="H1" t="s">
        <v>0</v>
      </c>
    </row>
    <row r="2" spans="1:10" ht="12.75" customHeight="1" x14ac:dyDescent="0.2">
      <c r="H2" t="s">
        <v>0</v>
      </c>
    </row>
    <row r="3" spans="1:10" ht="5.25" customHeight="1" x14ac:dyDescent="0.2">
      <c r="H3" s="1"/>
      <c r="I3" s="1"/>
      <c r="J3" s="1"/>
    </row>
    <row r="4" spans="1:10" hidden="1" x14ac:dyDescent="0.2">
      <c r="H4" s="1"/>
      <c r="I4" s="1"/>
      <c r="J4" s="1"/>
    </row>
    <row r="5" spans="1:10" ht="86.25" customHeight="1" x14ac:dyDescent="0.2">
      <c r="H5" s="1" t="s">
        <v>372</v>
      </c>
      <c r="I5" s="1"/>
      <c r="J5" s="1"/>
    </row>
    <row r="6" spans="1:10" x14ac:dyDescent="0.2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</row>
    <row r="8" spans="1:10" x14ac:dyDescent="0.2">
      <c r="A8" s="3" t="s">
        <v>2</v>
      </c>
    </row>
    <row r="9" spans="1:10" x14ac:dyDescent="0.2">
      <c r="A9" t="s">
        <v>3</v>
      </c>
      <c r="J9" s="4" t="s">
        <v>4</v>
      </c>
    </row>
    <row r="10" spans="1:10" ht="12.75" customHeight="1" x14ac:dyDescent="0.2">
      <c r="A10" s="5" t="s">
        <v>5</v>
      </c>
      <c r="B10" s="5" t="s">
        <v>6</v>
      </c>
      <c r="C10" s="5" t="s">
        <v>7</v>
      </c>
      <c r="D10" s="6" t="s">
        <v>8</v>
      </c>
      <c r="E10" s="6" t="s">
        <v>9</v>
      </c>
      <c r="F10" s="5" t="s">
        <v>10</v>
      </c>
      <c r="G10" s="7" t="s">
        <v>11</v>
      </c>
      <c r="H10" s="6" t="s">
        <v>12</v>
      </c>
      <c r="I10" s="8" t="s">
        <v>13</v>
      </c>
      <c r="J10" s="9"/>
    </row>
    <row r="11" spans="1:10" ht="68.099999999999994" customHeight="1" x14ac:dyDescent="0.2">
      <c r="A11" s="10"/>
      <c r="B11" s="10"/>
      <c r="C11" s="10"/>
      <c r="D11" s="11"/>
      <c r="E11" s="11"/>
      <c r="F11" s="10"/>
      <c r="G11" s="12"/>
      <c r="H11" s="11"/>
      <c r="I11" s="13" t="s">
        <v>14</v>
      </c>
      <c r="J11" s="13" t="s">
        <v>15</v>
      </c>
    </row>
    <row r="12" spans="1:10" x14ac:dyDescent="0.2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4">
        <v>7</v>
      </c>
      <c r="H12" s="13">
        <v>8</v>
      </c>
      <c r="I12" s="15">
        <v>9</v>
      </c>
      <c r="J12" s="15">
        <v>10</v>
      </c>
    </row>
    <row r="13" spans="1:10" x14ac:dyDescent="0.2">
      <c r="A13" s="16" t="s">
        <v>16</v>
      </c>
      <c r="B13" s="16" t="s">
        <v>17</v>
      </c>
      <c r="C13" s="16" t="s">
        <v>17</v>
      </c>
      <c r="D13" s="17" t="s">
        <v>18</v>
      </c>
      <c r="E13" s="17" t="s">
        <v>17</v>
      </c>
      <c r="F13" s="17" t="s">
        <v>17</v>
      </c>
      <c r="G13" s="18">
        <f>G14</f>
        <v>30925157</v>
      </c>
      <c r="H13" s="19">
        <f>H14</f>
        <v>27026542</v>
      </c>
      <c r="I13" s="19">
        <f t="shared" ref="I13:J13" si="0">I14</f>
        <v>3898615</v>
      </c>
      <c r="J13" s="19">
        <f t="shared" si="0"/>
        <v>3898615</v>
      </c>
    </row>
    <row r="14" spans="1:10" x14ac:dyDescent="0.2">
      <c r="A14" s="16" t="s">
        <v>19</v>
      </c>
      <c r="B14" s="16" t="s">
        <v>17</v>
      </c>
      <c r="C14" s="16" t="s">
        <v>17</v>
      </c>
      <c r="D14" s="17" t="s">
        <v>18</v>
      </c>
      <c r="E14" s="17" t="s">
        <v>17</v>
      </c>
      <c r="F14" s="17" t="s">
        <v>17</v>
      </c>
      <c r="G14" s="18">
        <f>H14+I14</f>
        <v>30925157</v>
      </c>
      <c r="H14" s="19">
        <f>SUM(H15:H23)</f>
        <v>27026542</v>
      </c>
      <c r="I14" s="19">
        <f>SUM(I15:I23)</f>
        <v>3898615</v>
      </c>
      <c r="J14" s="19">
        <f>SUM(J15:J23)</f>
        <v>3898615</v>
      </c>
    </row>
    <row r="15" spans="1:10" ht="25.5" x14ac:dyDescent="0.2">
      <c r="A15" s="6" t="s">
        <v>20</v>
      </c>
      <c r="B15" s="6" t="s">
        <v>21</v>
      </c>
      <c r="C15" s="6" t="s">
        <v>22</v>
      </c>
      <c r="D15" s="20" t="s">
        <v>23</v>
      </c>
      <c r="E15" s="21" t="s">
        <v>24</v>
      </c>
      <c r="F15" s="21" t="s">
        <v>25</v>
      </c>
      <c r="G15" s="18">
        <f t="shared" ref="G15:G89" si="1">H15+I15</f>
        <v>13549430</v>
      </c>
      <c r="H15" s="22">
        <v>12997930</v>
      </c>
      <c r="I15" s="22">
        <v>551500</v>
      </c>
      <c r="J15" s="22">
        <v>551500</v>
      </c>
    </row>
    <row r="16" spans="1:10" ht="38.25" x14ac:dyDescent="0.2">
      <c r="A16" s="11"/>
      <c r="B16" s="11"/>
      <c r="C16" s="11"/>
      <c r="D16" s="23"/>
      <c r="E16" s="21" t="s">
        <v>26</v>
      </c>
      <c r="F16" s="21" t="s">
        <v>27</v>
      </c>
      <c r="G16" s="18">
        <f>H16+I16</f>
        <v>250000</v>
      </c>
      <c r="H16" s="22">
        <v>250000</v>
      </c>
      <c r="I16" s="22"/>
      <c r="J16" s="22"/>
    </row>
    <row r="17" spans="1:12" ht="25.5" x14ac:dyDescent="0.2">
      <c r="A17" s="13" t="s">
        <v>28</v>
      </c>
      <c r="B17" s="13" t="s">
        <v>29</v>
      </c>
      <c r="C17" s="13" t="s">
        <v>30</v>
      </c>
      <c r="D17" s="21" t="s">
        <v>31</v>
      </c>
      <c r="E17" s="21" t="s">
        <v>24</v>
      </c>
      <c r="F17" s="21" t="s">
        <v>25</v>
      </c>
      <c r="G17" s="18">
        <f t="shared" si="1"/>
        <v>9919621</v>
      </c>
      <c r="H17" s="22">
        <v>9869621</v>
      </c>
      <c r="I17" s="22">
        <v>50000</v>
      </c>
      <c r="J17" s="22">
        <v>50000</v>
      </c>
    </row>
    <row r="18" spans="1:12" ht="40.5" customHeight="1" x14ac:dyDescent="0.2">
      <c r="A18" s="24" t="s">
        <v>32</v>
      </c>
      <c r="B18" s="24" t="s">
        <v>33</v>
      </c>
      <c r="C18" s="25" t="s">
        <v>34</v>
      </c>
      <c r="D18" s="26" t="s">
        <v>35</v>
      </c>
      <c r="E18" s="21" t="s">
        <v>36</v>
      </c>
      <c r="F18" s="21" t="s">
        <v>37</v>
      </c>
      <c r="G18" s="18">
        <f>H18+I18</f>
        <v>1907756</v>
      </c>
      <c r="H18" s="22">
        <v>0</v>
      </c>
      <c r="I18" s="22">
        <v>1907756</v>
      </c>
      <c r="J18" s="22">
        <f>I18</f>
        <v>1907756</v>
      </c>
    </row>
    <row r="19" spans="1:12" ht="38.25" x14ac:dyDescent="0.2">
      <c r="A19" s="13" t="s">
        <v>38</v>
      </c>
      <c r="B19" s="13" t="s">
        <v>39</v>
      </c>
      <c r="C19" s="13" t="s">
        <v>40</v>
      </c>
      <c r="D19" s="21" t="s">
        <v>41</v>
      </c>
      <c r="E19" s="21" t="s">
        <v>42</v>
      </c>
      <c r="F19" s="21" t="s">
        <v>43</v>
      </c>
      <c r="G19" s="18">
        <f t="shared" si="1"/>
        <v>1480000</v>
      </c>
      <c r="H19" s="22">
        <v>1480000</v>
      </c>
      <c r="I19" s="22">
        <v>0</v>
      </c>
      <c r="J19" s="22">
        <v>0</v>
      </c>
    </row>
    <row r="20" spans="1:12" ht="102" x14ac:dyDescent="0.2">
      <c r="A20" s="24" t="s">
        <v>44</v>
      </c>
      <c r="B20" s="24" t="s">
        <v>45</v>
      </c>
      <c r="C20" s="25" t="s">
        <v>46</v>
      </c>
      <c r="D20" s="26" t="s">
        <v>47</v>
      </c>
      <c r="E20" s="27" t="s">
        <v>48</v>
      </c>
      <c r="F20" s="28" t="s">
        <v>49</v>
      </c>
      <c r="G20" s="18">
        <f>H20+I20</f>
        <v>1789359</v>
      </c>
      <c r="H20" s="22">
        <v>400000</v>
      </c>
      <c r="I20" s="22">
        <v>1389359</v>
      </c>
      <c r="J20" s="22">
        <f>I20</f>
        <v>1389359</v>
      </c>
    </row>
    <row r="21" spans="1:12" ht="47.25" customHeight="1" x14ac:dyDescent="0.2">
      <c r="A21" s="13" t="s">
        <v>50</v>
      </c>
      <c r="B21" s="13" t="s">
        <v>51</v>
      </c>
      <c r="C21" s="13" t="s">
        <v>46</v>
      </c>
      <c r="D21" s="21" t="s">
        <v>52</v>
      </c>
      <c r="E21" s="21" t="s">
        <v>53</v>
      </c>
      <c r="F21" s="21" t="s">
        <v>54</v>
      </c>
      <c r="G21" s="18">
        <f t="shared" si="1"/>
        <v>1738991</v>
      </c>
      <c r="H21" s="22">
        <v>1738991</v>
      </c>
      <c r="I21" s="22"/>
      <c r="J21" s="22"/>
    </row>
    <row r="22" spans="1:12" ht="47.25" customHeight="1" x14ac:dyDescent="0.2">
      <c r="A22" s="24" t="s">
        <v>55</v>
      </c>
      <c r="B22" s="24" t="s">
        <v>56</v>
      </c>
      <c r="C22" s="25" t="s">
        <v>57</v>
      </c>
      <c r="D22" s="29" t="s">
        <v>58</v>
      </c>
      <c r="E22" s="30" t="s">
        <v>59</v>
      </c>
      <c r="F22" s="21" t="s">
        <v>60</v>
      </c>
      <c r="G22" s="18">
        <f t="shared" si="1"/>
        <v>150000</v>
      </c>
      <c r="H22" s="22">
        <v>150000</v>
      </c>
      <c r="I22" s="22"/>
      <c r="J22" s="22"/>
    </row>
    <row r="23" spans="1:12" ht="38.25" x14ac:dyDescent="0.2">
      <c r="A23" s="13" t="s">
        <v>61</v>
      </c>
      <c r="B23" s="13" t="s">
        <v>62</v>
      </c>
      <c r="C23" s="13" t="s">
        <v>63</v>
      </c>
      <c r="D23" s="21" t="s">
        <v>64</v>
      </c>
      <c r="E23" s="21" t="s">
        <v>42</v>
      </c>
      <c r="F23" s="28" t="s">
        <v>65</v>
      </c>
      <c r="G23" s="18">
        <f t="shared" si="1"/>
        <v>140000</v>
      </c>
      <c r="H23" s="22">
        <v>140000</v>
      </c>
      <c r="I23" s="22">
        <v>0</v>
      </c>
      <c r="J23" s="22">
        <v>0</v>
      </c>
    </row>
    <row r="24" spans="1:12" x14ac:dyDescent="0.2">
      <c r="A24" s="16" t="s">
        <v>66</v>
      </c>
      <c r="B24" s="16" t="s">
        <v>17</v>
      </c>
      <c r="C24" s="16" t="s">
        <v>17</v>
      </c>
      <c r="D24" s="17" t="s">
        <v>67</v>
      </c>
      <c r="E24" s="17" t="s">
        <v>17</v>
      </c>
      <c r="F24" s="17" t="s">
        <v>17</v>
      </c>
      <c r="G24" s="18">
        <f t="shared" si="1"/>
        <v>328862419</v>
      </c>
      <c r="H24" s="19">
        <f>H25</f>
        <v>298538954.5</v>
      </c>
      <c r="I24" s="19">
        <f>I25</f>
        <v>30323464.5</v>
      </c>
      <c r="J24" s="19">
        <f>J25</f>
        <v>8617846.5</v>
      </c>
    </row>
    <row r="25" spans="1:12" x14ac:dyDescent="0.2">
      <c r="A25" s="16" t="s">
        <v>68</v>
      </c>
      <c r="B25" s="16" t="s">
        <v>17</v>
      </c>
      <c r="C25" s="16" t="s">
        <v>17</v>
      </c>
      <c r="D25" s="17" t="s">
        <v>67</v>
      </c>
      <c r="E25" s="17" t="s">
        <v>17</v>
      </c>
      <c r="F25" s="17" t="s">
        <v>17</v>
      </c>
      <c r="G25" s="18">
        <f>H25+I25</f>
        <v>328862419</v>
      </c>
      <c r="H25" s="19">
        <f>SUM(H26:H58)</f>
        <v>298538954.5</v>
      </c>
      <c r="I25" s="19">
        <f>SUM(I26:I58)</f>
        <v>30323464.5</v>
      </c>
      <c r="J25" s="19">
        <f>SUM(J26:J58)</f>
        <v>8617846.5</v>
      </c>
    </row>
    <row r="26" spans="1:12" ht="25.5" x14ac:dyDescent="0.2">
      <c r="A26" s="13" t="s">
        <v>69</v>
      </c>
      <c r="B26" s="13" t="s">
        <v>70</v>
      </c>
      <c r="C26" s="13" t="s">
        <v>71</v>
      </c>
      <c r="D26" s="21" t="s">
        <v>72</v>
      </c>
      <c r="E26" s="21" t="s">
        <v>73</v>
      </c>
      <c r="F26" s="21" t="s">
        <v>74</v>
      </c>
      <c r="G26" s="18">
        <f t="shared" si="1"/>
        <v>48521005.049999997</v>
      </c>
      <c r="H26" s="22">
        <v>47919443.049999997</v>
      </c>
      <c r="I26" s="22">
        <v>601562</v>
      </c>
      <c r="J26" s="22">
        <f>I26</f>
        <v>601562</v>
      </c>
      <c r="L26" s="31"/>
    </row>
    <row r="27" spans="1:12" ht="25.5" x14ac:dyDescent="0.2">
      <c r="A27" s="13" t="s">
        <v>75</v>
      </c>
      <c r="B27" s="13" t="s">
        <v>76</v>
      </c>
      <c r="C27" s="13" t="s">
        <v>77</v>
      </c>
      <c r="D27" s="21" t="s">
        <v>78</v>
      </c>
      <c r="E27" s="21" t="s">
        <v>79</v>
      </c>
      <c r="F27" s="21" t="s">
        <v>74</v>
      </c>
      <c r="G27" s="18">
        <f>H27+I27</f>
        <v>75827942.950000003</v>
      </c>
      <c r="H27" s="22">
        <v>75142058.950000003</v>
      </c>
      <c r="I27" s="22">
        <v>685884</v>
      </c>
      <c r="J27" s="22">
        <f>I27</f>
        <v>685884</v>
      </c>
      <c r="K27" s="31"/>
    </row>
    <row r="28" spans="1:12" ht="25.5" x14ac:dyDescent="0.2">
      <c r="A28" s="13" t="s">
        <v>80</v>
      </c>
      <c r="B28" s="13" t="s">
        <v>81</v>
      </c>
      <c r="C28" s="13" t="s">
        <v>77</v>
      </c>
      <c r="D28" s="21" t="s">
        <v>82</v>
      </c>
      <c r="E28" s="21" t="s">
        <v>79</v>
      </c>
      <c r="F28" s="21" t="s">
        <v>74</v>
      </c>
      <c r="G28" s="18">
        <f t="shared" si="1"/>
        <v>96708400</v>
      </c>
      <c r="H28" s="22">
        <v>96708400</v>
      </c>
      <c r="I28" s="22"/>
      <c r="J28" s="22"/>
    </row>
    <row r="29" spans="1:12" ht="25.5" x14ac:dyDescent="0.2">
      <c r="A29" s="13" t="s">
        <v>83</v>
      </c>
      <c r="B29" s="13" t="s">
        <v>84</v>
      </c>
      <c r="C29" s="13" t="s">
        <v>85</v>
      </c>
      <c r="D29" s="21" t="s">
        <v>86</v>
      </c>
      <c r="E29" s="21" t="s">
        <v>79</v>
      </c>
      <c r="F29" s="21" t="s">
        <v>87</v>
      </c>
      <c r="G29" s="18">
        <f t="shared" si="1"/>
        <v>15409836</v>
      </c>
      <c r="H29" s="22">
        <v>15398836</v>
      </c>
      <c r="I29" s="22">
        <v>11000</v>
      </c>
      <c r="J29" s="22">
        <v>11000</v>
      </c>
    </row>
    <row r="30" spans="1:12" ht="63.75" x14ac:dyDescent="0.2">
      <c r="A30" s="13" t="s">
        <v>88</v>
      </c>
      <c r="B30" s="13" t="s">
        <v>89</v>
      </c>
      <c r="C30" s="13" t="s">
        <v>85</v>
      </c>
      <c r="D30" s="21" t="s">
        <v>90</v>
      </c>
      <c r="E30" s="21" t="s">
        <v>91</v>
      </c>
      <c r="F30" s="21" t="s">
        <v>92</v>
      </c>
      <c r="G30" s="18">
        <f t="shared" si="1"/>
        <v>8140990</v>
      </c>
      <c r="H30" s="22">
        <v>7420090</v>
      </c>
      <c r="I30" s="22">
        <v>720900</v>
      </c>
      <c r="J30" s="22">
        <v>0</v>
      </c>
    </row>
    <row r="31" spans="1:12" ht="25.5" x14ac:dyDescent="0.2">
      <c r="A31" s="13" t="s">
        <v>93</v>
      </c>
      <c r="B31" s="13" t="s">
        <v>94</v>
      </c>
      <c r="C31" s="13" t="s">
        <v>95</v>
      </c>
      <c r="D31" s="21" t="s">
        <v>96</v>
      </c>
      <c r="E31" s="21" t="s">
        <v>79</v>
      </c>
      <c r="F31" s="21" t="s">
        <v>87</v>
      </c>
      <c r="G31" s="18">
        <f t="shared" si="1"/>
        <v>41720</v>
      </c>
      <c r="H31" s="22">
        <v>41720</v>
      </c>
      <c r="I31" s="22">
        <v>0</v>
      </c>
      <c r="J31" s="22">
        <v>0</v>
      </c>
    </row>
    <row r="32" spans="1:12" ht="25.5" x14ac:dyDescent="0.2">
      <c r="A32" s="13" t="s">
        <v>97</v>
      </c>
      <c r="B32" s="13" t="s">
        <v>98</v>
      </c>
      <c r="C32" s="13" t="s">
        <v>95</v>
      </c>
      <c r="D32" s="21" t="s">
        <v>99</v>
      </c>
      <c r="E32" s="21" t="s">
        <v>79</v>
      </c>
      <c r="F32" s="21" t="s">
        <v>87</v>
      </c>
      <c r="G32" s="18">
        <f t="shared" si="1"/>
        <v>264746</v>
      </c>
      <c r="H32" s="22">
        <v>264746</v>
      </c>
      <c r="I32" s="22">
        <v>0</v>
      </c>
      <c r="J32" s="22">
        <v>0</v>
      </c>
    </row>
    <row r="33" spans="1:10" ht="30" customHeight="1" x14ac:dyDescent="0.2">
      <c r="A33" s="32" t="s">
        <v>100</v>
      </c>
      <c r="B33" s="13">
        <v>1152</v>
      </c>
      <c r="C33" s="13">
        <v>990</v>
      </c>
      <c r="D33" s="21" t="s">
        <v>101</v>
      </c>
      <c r="E33" s="21" t="s">
        <v>79</v>
      </c>
      <c r="F33" s="21" t="s">
        <v>87</v>
      </c>
      <c r="G33" s="18">
        <f t="shared" si="1"/>
        <v>1062839</v>
      </c>
      <c r="H33" s="22">
        <v>1062839</v>
      </c>
      <c r="I33" s="22"/>
      <c r="J33" s="22"/>
    </row>
    <row r="34" spans="1:10" ht="50.25" customHeight="1" x14ac:dyDescent="0.2">
      <c r="A34" s="13" t="s">
        <v>102</v>
      </c>
      <c r="B34" s="13" t="s">
        <v>103</v>
      </c>
      <c r="C34" s="13" t="s">
        <v>95</v>
      </c>
      <c r="D34" s="21" t="s">
        <v>104</v>
      </c>
      <c r="E34" s="21" t="s">
        <v>79</v>
      </c>
      <c r="F34" s="21" t="s">
        <v>87</v>
      </c>
      <c r="G34" s="18">
        <f t="shared" si="1"/>
        <v>498726</v>
      </c>
      <c r="H34" s="22">
        <v>498726</v>
      </c>
      <c r="I34" s="22"/>
      <c r="J34" s="22"/>
    </row>
    <row r="35" spans="1:10" ht="73.5" customHeight="1" x14ac:dyDescent="0.2">
      <c r="A35" s="24" t="s">
        <v>105</v>
      </c>
      <c r="B35" s="24" t="s">
        <v>106</v>
      </c>
      <c r="C35" s="25" t="s">
        <v>95</v>
      </c>
      <c r="D35" s="29" t="s">
        <v>107</v>
      </c>
      <c r="E35" s="21" t="s">
        <v>79</v>
      </c>
      <c r="F35" s="21" t="s">
        <v>87</v>
      </c>
      <c r="G35" s="18">
        <f t="shared" si="1"/>
        <v>187845</v>
      </c>
      <c r="H35" s="22"/>
      <c r="I35" s="22">
        <v>187845</v>
      </c>
      <c r="J35" s="22">
        <f>I35</f>
        <v>187845</v>
      </c>
    </row>
    <row r="36" spans="1:10" ht="50.25" customHeight="1" x14ac:dyDescent="0.2">
      <c r="A36" s="33" t="s">
        <v>108</v>
      </c>
      <c r="B36" s="13">
        <v>1184</v>
      </c>
      <c r="C36" s="13">
        <v>990</v>
      </c>
      <c r="D36" s="21" t="s">
        <v>109</v>
      </c>
      <c r="E36" s="21" t="s">
        <v>79</v>
      </c>
      <c r="F36" s="21" t="s">
        <v>87</v>
      </c>
      <c r="G36" s="18">
        <f t="shared" si="1"/>
        <v>1690600</v>
      </c>
      <c r="H36" s="22">
        <v>31844.5</v>
      </c>
      <c r="I36" s="22">
        <v>1658755.5</v>
      </c>
      <c r="J36" s="22">
        <v>1658755.5</v>
      </c>
    </row>
    <row r="37" spans="1:10" ht="50.25" customHeight="1" x14ac:dyDescent="0.2">
      <c r="A37" s="33" t="s">
        <v>110</v>
      </c>
      <c r="B37" s="13">
        <v>1200</v>
      </c>
      <c r="C37" s="13">
        <v>990</v>
      </c>
      <c r="D37" s="21" t="s">
        <v>111</v>
      </c>
      <c r="E37" s="21" t="s">
        <v>79</v>
      </c>
      <c r="F37" s="21" t="s">
        <v>87</v>
      </c>
      <c r="G37" s="18">
        <f t="shared" si="1"/>
        <v>218500</v>
      </c>
      <c r="H37" s="22">
        <v>218500</v>
      </c>
      <c r="I37" s="22"/>
      <c r="J37" s="22"/>
    </row>
    <row r="38" spans="1:10" ht="50.25" customHeight="1" x14ac:dyDescent="0.2">
      <c r="A38" s="24" t="s">
        <v>112</v>
      </c>
      <c r="B38" s="24" t="s">
        <v>113</v>
      </c>
      <c r="C38" s="25" t="s">
        <v>95</v>
      </c>
      <c r="D38" s="34" t="s">
        <v>114</v>
      </c>
      <c r="E38" s="21" t="s">
        <v>79</v>
      </c>
      <c r="F38" s="21" t="s">
        <v>87</v>
      </c>
      <c r="G38" s="18">
        <f t="shared" si="1"/>
        <v>2770400</v>
      </c>
      <c r="H38" s="22"/>
      <c r="I38" s="22">
        <v>2770400</v>
      </c>
      <c r="J38" s="22"/>
    </row>
    <row r="39" spans="1:10" ht="78.75" customHeight="1" x14ac:dyDescent="0.2">
      <c r="A39" s="24" t="s">
        <v>115</v>
      </c>
      <c r="B39" s="24" t="s">
        <v>116</v>
      </c>
      <c r="C39" s="25" t="s">
        <v>95</v>
      </c>
      <c r="D39" s="29" t="s">
        <v>117</v>
      </c>
      <c r="E39" s="21" t="s">
        <v>79</v>
      </c>
      <c r="F39" s="21" t="s">
        <v>87</v>
      </c>
      <c r="G39" s="18">
        <f t="shared" si="1"/>
        <v>149023</v>
      </c>
      <c r="H39" s="22"/>
      <c r="I39" s="22">
        <v>149023</v>
      </c>
      <c r="J39" s="22"/>
    </row>
    <row r="40" spans="1:10" ht="78.75" customHeight="1" x14ac:dyDescent="0.2">
      <c r="A40" s="35" t="s">
        <v>118</v>
      </c>
      <c r="B40" s="35" t="s">
        <v>119</v>
      </c>
      <c r="C40" s="36" t="s">
        <v>95</v>
      </c>
      <c r="D40" s="37" t="s">
        <v>120</v>
      </c>
      <c r="E40" s="21" t="s">
        <v>79</v>
      </c>
      <c r="F40" s="21" t="s">
        <v>87</v>
      </c>
      <c r="G40" s="18">
        <f t="shared" si="1"/>
        <v>2500000</v>
      </c>
      <c r="H40" s="22"/>
      <c r="I40" s="22">
        <v>2500000</v>
      </c>
      <c r="J40" s="22">
        <v>2500000</v>
      </c>
    </row>
    <row r="41" spans="1:10" ht="78.75" customHeight="1" x14ac:dyDescent="0.2">
      <c r="A41" s="24" t="s">
        <v>121</v>
      </c>
      <c r="B41" s="24" t="s">
        <v>122</v>
      </c>
      <c r="C41" s="25" t="s">
        <v>95</v>
      </c>
      <c r="D41" s="34" t="s">
        <v>123</v>
      </c>
      <c r="E41" s="21" t="s">
        <v>79</v>
      </c>
      <c r="F41" s="21" t="s">
        <v>87</v>
      </c>
      <c r="G41" s="18">
        <f t="shared" si="1"/>
        <v>2048437</v>
      </c>
      <c r="H41" s="22">
        <v>823233</v>
      </c>
      <c r="I41" s="22">
        <v>1225204</v>
      </c>
      <c r="J41" s="22">
        <f>I41</f>
        <v>1225204</v>
      </c>
    </row>
    <row r="42" spans="1:10" ht="83.25" customHeight="1" x14ac:dyDescent="0.2">
      <c r="A42" s="24" t="s">
        <v>124</v>
      </c>
      <c r="B42" s="24" t="s">
        <v>125</v>
      </c>
      <c r="C42" s="25" t="s">
        <v>95</v>
      </c>
      <c r="D42" s="34" t="s">
        <v>126</v>
      </c>
      <c r="E42" s="21" t="s">
        <v>79</v>
      </c>
      <c r="F42" s="21" t="s">
        <v>87</v>
      </c>
      <c r="G42" s="18">
        <f t="shared" si="1"/>
        <v>12987795</v>
      </c>
      <c r="H42" s="22"/>
      <c r="I42" s="22">
        <v>12987795</v>
      </c>
      <c r="J42" s="22"/>
    </row>
    <row r="43" spans="1:10" ht="83.25" customHeight="1" x14ac:dyDescent="0.2">
      <c r="A43" s="24" t="s">
        <v>127</v>
      </c>
      <c r="B43" s="24" t="s">
        <v>128</v>
      </c>
      <c r="C43" s="25" t="s">
        <v>95</v>
      </c>
      <c r="D43" s="29" t="s">
        <v>129</v>
      </c>
      <c r="E43" s="21" t="s">
        <v>79</v>
      </c>
      <c r="F43" s="21" t="s">
        <v>87</v>
      </c>
      <c r="G43" s="18">
        <f t="shared" si="1"/>
        <v>3235600</v>
      </c>
      <c r="H43" s="22"/>
      <c r="I43" s="22">
        <v>3235600</v>
      </c>
      <c r="J43" s="22"/>
    </row>
    <row r="44" spans="1:10" ht="83.25" customHeight="1" x14ac:dyDescent="0.2">
      <c r="A44" s="24" t="s">
        <v>130</v>
      </c>
      <c r="B44" s="24">
        <v>1501</v>
      </c>
      <c r="C44" s="25" t="s">
        <v>95</v>
      </c>
      <c r="D44" s="29" t="s">
        <v>131</v>
      </c>
      <c r="E44" s="21" t="s">
        <v>79</v>
      </c>
      <c r="F44" s="21" t="s">
        <v>87</v>
      </c>
      <c r="G44" s="18">
        <f t="shared" si="1"/>
        <v>163800</v>
      </c>
      <c r="H44" s="22"/>
      <c r="I44" s="22">
        <v>163800</v>
      </c>
      <c r="J44" s="22"/>
    </row>
    <row r="45" spans="1:10" ht="50.25" customHeight="1" x14ac:dyDescent="0.2">
      <c r="A45" s="32" t="s">
        <v>132</v>
      </c>
      <c r="B45" s="13">
        <v>1600</v>
      </c>
      <c r="C45" s="25" t="s">
        <v>95</v>
      </c>
      <c r="D45" s="21" t="s">
        <v>133</v>
      </c>
      <c r="E45" s="21" t="s">
        <v>79</v>
      </c>
      <c r="F45" s="21" t="s">
        <v>134</v>
      </c>
      <c r="G45" s="18">
        <f t="shared" si="1"/>
        <v>10902300</v>
      </c>
      <c r="H45" s="22">
        <v>10902300</v>
      </c>
      <c r="I45" s="22"/>
      <c r="J45" s="22"/>
    </row>
    <row r="46" spans="1:10" ht="50.25" customHeight="1" x14ac:dyDescent="0.2">
      <c r="A46" s="24" t="s">
        <v>135</v>
      </c>
      <c r="B46" s="24" t="s">
        <v>136</v>
      </c>
      <c r="C46" s="25" t="s">
        <v>95</v>
      </c>
      <c r="D46" s="29" t="s">
        <v>137</v>
      </c>
      <c r="E46" s="21" t="s">
        <v>79</v>
      </c>
      <c r="F46" s="21" t="s">
        <v>134</v>
      </c>
      <c r="G46" s="18">
        <f t="shared" si="1"/>
        <v>1678100</v>
      </c>
      <c r="H46" s="22"/>
      <c r="I46" s="22">
        <v>1678100</v>
      </c>
      <c r="J46" s="22"/>
    </row>
    <row r="47" spans="1:10" ht="50.25" customHeight="1" x14ac:dyDescent="0.2">
      <c r="A47" s="35" t="s">
        <v>138</v>
      </c>
      <c r="B47" s="35" t="s">
        <v>139</v>
      </c>
      <c r="C47" s="36" t="s">
        <v>95</v>
      </c>
      <c r="D47" s="37" t="s">
        <v>140</v>
      </c>
      <c r="E47" s="21" t="s">
        <v>79</v>
      </c>
      <c r="F47" s="21" t="s">
        <v>87</v>
      </c>
      <c r="G47" s="18">
        <f t="shared" si="1"/>
        <v>8188300</v>
      </c>
      <c r="H47" s="22">
        <v>8188300</v>
      </c>
      <c r="I47" s="22"/>
      <c r="J47" s="22"/>
    </row>
    <row r="48" spans="1:10" ht="50.25" customHeight="1" x14ac:dyDescent="0.2">
      <c r="A48" s="24" t="s">
        <v>141</v>
      </c>
      <c r="B48" s="24" t="s">
        <v>142</v>
      </c>
      <c r="C48" s="25" t="s">
        <v>143</v>
      </c>
      <c r="D48" s="29" t="s">
        <v>144</v>
      </c>
      <c r="E48" s="21" t="s">
        <v>145</v>
      </c>
      <c r="F48" s="21" t="s">
        <v>146</v>
      </c>
      <c r="G48" s="18">
        <f t="shared" si="1"/>
        <v>614680</v>
      </c>
      <c r="H48" s="22">
        <v>417384</v>
      </c>
      <c r="I48" s="22">
        <v>197296</v>
      </c>
      <c r="J48" s="22">
        <f>I48</f>
        <v>197296</v>
      </c>
    </row>
    <row r="49" spans="1:10" ht="51" x14ac:dyDescent="0.2">
      <c r="A49" s="13" t="s">
        <v>147</v>
      </c>
      <c r="B49" s="13" t="s">
        <v>148</v>
      </c>
      <c r="C49" s="13" t="s">
        <v>143</v>
      </c>
      <c r="D49" s="21" t="s">
        <v>149</v>
      </c>
      <c r="E49" s="21" t="s">
        <v>150</v>
      </c>
      <c r="F49" s="21" t="s">
        <v>151</v>
      </c>
      <c r="G49" s="18">
        <f t="shared" si="1"/>
        <v>2885180</v>
      </c>
      <c r="H49" s="22">
        <v>2885180</v>
      </c>
      <c r="I49" s="22">
        <v>0</v>
      </c>
      <c r="J49" s="22">
        <v>0</v>
      </c>
    </row>
    <row r="50" spans="1:10" ht="63.75" x14ac:dyDescent="0.2">
      <c r="A50" s="13" t="s">
        <v>152</v>
      </c>
      <c r="B50" s="13" t="s">
        <v>153</v>
      </c>
      <c r="C50" s="13" t="s">
        <v>154</v>
      </c>
      <c r="D50" s="21" t="s">
        <v>155</v>
      </c>
      <c r="E50" s="21" t="s">
        <v>91</v>
      </c>
      <c r="F50" s="21" t="s">
        <v>92</v>
      </c>
      <c r="G50" s="18">
        <f t="shared" si="1"/>
        <v>4239810</v>
      </c>
      <c r="H50" s="22">
        <v>4102010</v>
      </c>
      <c r="I50" s="22">
        <v>137800</v>
      </c>
      <c r="J50" s="22">
        <f>I50</f>
        <v>137800</v>
      </c>
    </row>
    <row r="51" spans="1:10" ht="63.75" x14ac:dyDescent="0.2">
      <c r="A51" s="13" t="s">
        <v>156</v>
      </c>
      <c r="B51" s="13" t="s">
        <v>157</v>
      </c>
      <c r="C51" s="13" t="s">
        <v>154</v>
      </c>
      <c r="D51" s="21" t="s">
        <v>158</v>
      </c>
      <c r="E51" s="21" t="s">
        <v>91</v>
      </c>
      <c r="F51" s="21" t="s">
        <v>92</v>
      </c>
      <c r="G51" s="18">
        <f t="shared" si="1"/>
        <v>533070</v>
      </c>
      <c r="H51" s="22">
        <v>533070</v>
      </c>
      <c r="I51" s="22">
        <v>0</v>
      </c>
      <c r="J51" s="22">
        <v>0</v>
      </c>
    </row>
    <row r="52" spans="1:10" ht="63.75" x14ac:dyDescent="0.2">
      <c r="A52" s="13" t="s">
        <v>159</v>
      </c>
      <c r="B52" s="13" t="s">
        <v>160</v>
      </c>
      <c r="C52" s="13" t="s">
        <v>161</v>
      </c>
      <c r="D52" s="21" t="s">
        <v>162</v>
      </c>
      <c r="E52" s="21" t="s">
        <v>91</v>
      </c>
      <c r="F52" s="21" t="s">
        <v>92</v>
      </c>
      <c r="G52" s="18">
        <f t="shared" si="1"/>
        <v>18528185</v>
      </c>
      <c r="H52" s="22">
        <v>18099685</v>
      </c>
      <c r="I52" s="22">
        <v>428500</v>
      </c>
      <c r="J52" s="22">
        <f>I52</f>
        <v>428500</v>
      </c>
    </row>
    <row r="53" spans="1:10" ht="63.75" x14ac:dyDescent="0.2">
      <c r="A53" s="13" t="s">
        <v>163</v>
      </c>
      <c r="B53" s="13" t="s">
        <v>164</v>
      </c>
      <c r="C53" s="13" t="s">
        <v>165</v>
      </c>
      <c r="D53" s="21" t="s">
        <v>166</v>
      </c>
      <c r="E53" s="21" t="s">
        <v>91</v>
      </c>
      <c r="F53" s="21" t="s">
        <v>92</v>
      </c>
      <c r="G53" s="18">
        <f t="shared" si="1"/>
        <v>534649</v>
      </c>
      <c r="H53" s="22">
        <v>534649</v>
      </c>
      <c r="I53" s="22">
        <v>0</v>
      </c>
      <c r="J53" s="22">
        <v>0</v>
      </c>
    </row>
    <row r="54" spans="1:10" ht="25.5" x14ac:dyDescent="0.2">
      <c r="A54" s="13" t="s">
        <v>167</v>
      </c>
      <c r="B54" s="13" t="s">
        <v>168</v>
      </c>
      <c r="C54" s="13" t="s">
        <v>169</v>
      </c>
      <c r="D54" s="21" t="s">
        <v>170</v>
      </c>
      <c r="E54" s="21" t="s">
        <v>79</v>
      </c>
      <c r="F54" s="21" t="s">
        <v>87</v>
      </c>
      <c r="G54" s="18">
        <f t="shared" si="1"/>
        <v>5393337</v>
      </c>
      <c r="H54" s="22">
        <v>5283337</v>
      </c>
      <c r="I54" s="22">
        <v>110000</v>
      </c>
      <c r="J54" s="22">
        <f>I54</f>
        <v>110000</v>
      </c>
    </row>
    <row r="55" spans="1:10" ht="63.75" x14ac:dyDescent="0.2">
      <c r="A55" s="13" t="s">
        <v>171</v>
      </c>
      <c r="B55" s="13" t="s">
        <v>172</v>
      </c>
      <c r="C55" s="13" t="s">
        <v>169</v>
      </c>
      <c r="D55" s="21" t="s">
        <v>173</v>
      </c>
      <c r="E55" s="21" t="s">
        <v>91</v>
      </c>
      <c r="F55" s="21" t="s">
        <v>92</v>
      </c>
      <c r="G55" s="18">
        <f t="shared" si="1"/>
        <v>1556850</v>
      </c>
      <c r="H55" s="22">
        <v>1556850</v>
      </c>
      <c r="I55" s="22">
        <v>0</v>
      </c>
      <c r="J55" s="22">
        <v>0</v>
      </c>
    </row>
    <row r="56" spans="1:10" ht="79.5" customHeight="1" x14ac:dyDescent="0.2">
      <c r="A56" s="24" t="s">
        <v>174</v>
      </c>
      <c r="B56" s="24" t="s">
        <v>175</v>
      </c>
      <c r="C56" s="25" t="s">
        <v>169</v>
      </c>
      <c r="D56" s="29" t="s">
        <v>176</v>
      </c>
      <c r="E56" s="21" t="s">
        <v>79</v>
      </c>
      <c r="F56" s="21" t="s">
        <v>87</v>
      </c>
      <c r="G56" s="18">
        <f t="shared" si="1"/>
        <v>109312</v>
      </c>
      <c r="H56" s="22">
        <f>39040+70272</f>
        <v>109312</v>
      </c>
      <c r="I56" s="22"/>
      <c r="J56" s="22"/>
    </row>
    <row r="57" spans="1:10" ht="63.75" x14ac:dyDescent="0.2">
      <c r="A57" s="13" t="s">
        <v>177</v>
      </c>
      <c r="B57" s="13" t="s">
        <v>178</v>
      </c>
      <c r="C57" s="13" t="s">
        <v>169</v>
      </c>
      <c r="D57" s="21" t="s">
        <v>179</v>
      </c>
      <c r="E57" s="21" t="s">
        <v>91</v>
      </c>
      <c r="F57" s="21" t="s">
        <v>92</v>
      </c>
      <c r="G57" s="18">
        <f t="shared" si="1"/>
        <v>444441</v>
      </c>
      <c r="H57" s="22">
        <v>396441</v>
      </c>
      <c r="I57" s="22">
        <v>48000</v>
      </c>
      <c r="J57" s="22">
        <f>I57</f>
        <v>48000</v>
      </c>
    </row>
    <row r="58" spans="1:10" ht="46.5" customHeight="1" x14ac:dyDescent="0.2">
      <c r="A58" s="24" t="s">
        <v>180</v>
      </c>
      <c r="B58" s="24" t="s">
        <v>181</v>
      </c>
      <c r="C58" s="25" t="s">
        <v>182</v>
      </c>
      <c r="D58" s="26" t="s">
        <v>183</v>
      </c>
      <c r="E58" s="21" t="s">
        <v>184</v>
      </c>
      <c r="F58" s="21" t="s">
        <v>185</v>
      </c>
      <c r="G58" s="18">
        <f t="shared" si="1"/>
        <v>826000</v>
      </c>
      <c r="H58" s="22"/>
      <c r="I58" s="22">
        <v>826000</v>
      </c>
      <c r="J58" s="22">
        <f>I58</f>
        <v>826000</v>
      </c>
    </row>
    <row r="59" spans="1:10" s="39" customFormat="1" ht="25.5" x14ac:dyDescent="0.2">
      <c r="A59" s="38" t="s">
        <v>186</v>
      </c>
      <c r="B59" s="16"/>
      <c r="C59" s="16"/>
      <c r="D59" s="17" t="s">
        <v>187</v>
      </c>
      <c r="E59" s="17"/>
      <c r="F59" s="17"/>
      <c r="G59" s="18">
        <f>H59+I59</f>
        <v>23412814</v>
      </c>
      <c r="H59" s="19">
        <f>H60</f>
        <v>23191832</v>
      </c>
      <c r="I59" s="19">
        <f>I60</f>
        <v>220982</v>
      </c>
      <c r="J59" s="19">
        <f>J60</f>
        <v>220982</v>
      </c>
    </row>
    <row r="60" spans="1:10" s="39" customFormat="1" ht="29.25" customHeight="1" x14ac:dyDescent="0.2">
      <c r="A60" s="38" t="s">
        <v>188</v>
      </c>
      <c r="B60" s="16"/>
      <c r="C60" s="16"/>
      <c r="D60" s="17" t="s">
        <v>187</v>
      </c>
      <c r="E60" s="17"/>
      <c r="F60" s="17"/>
      <c r="G60" s="18">
        <f>H60+I60</f>
        <v>23412814</v>
      </c>
      <c r="H60" s="40">
        <f>H61+H62+H63+H64+H66+H65</f>
        <v>23191832</v>
      </c>
      <c r="I60" s="40">
        <f>I61+I62+I63+I64+I66</f>
        <v>220982</v>
      </c>
      <c r="J60" s="40">
        <f>J61+J62+J63+J64+J66</f>
        <v>220982</v>
      </c>
    </row>
    <row r="61" spans="1:10" ht="63.75" x14ac:dyDescent="0.2">
      <c r="A61" s="24" t="s">
        <v>189</v>
      </c>
      <c r="B61" s="24" t="s">
        <v>190</v>
      </c>
      <c r="C61" s="25" t="s">
        <v>84</v>
      </c>
      <c r="D61" s="29" t="s">
        <v>191</v>
      </c>
      <c r="E61" s="21" t="s">
        <v>192</v>
      </c>
      <c r="F61" s="21" t="s">
        <v>193</v>
      </c>
      <c r="G61" s="18">
        <f t="shared" si="1"/>
        <v>33444</v>
      </c>
      <c r="H61" s="22">
        <v>33444</v>
      </c>
      <c r="I61" s="22"/>
      <c r="J61" s="22"/>
    </row>
    <row r="62" spans="1:10" ht="69.75" customHeight="1" x14ac:dyDescent="0.2">
      <c r="A62" s="24" t="s">
        <v>194</v>
      </c>
      <c r="B62" s="24">
        <v>3121</v>
      </c>
      <c r="C62" s="41">
        <v>1040</v>
      </c>
      <c r="D62" s="29" t="s">
        <v>195</v>
      </c>
      <c r="E62" s="21" t="s">
        <v>196</v>
      </c>
      <c r="F62" s="28" t="s">
        <v>197</v>
      </c>
      <c r="G62" s="18">
        <f t="shared" si="1"/>
        <v>12219356</v>
      </c>
      <c r="H62" s="22">
        <v>11998374</v>
      </c>
      <c r="I62" s="22">
        <v>220982</v>
      </c>
      <c r="J62" s="22">
        <v>220982</v>
      </c>
    </row>
    <row r="63" spans="1:10" ht="63.75" x14ac:dyDescent="0.2">
      <c r="A63" s="24" t="s">
        <v>198</v>
      </c>
      <c r="B63" s="13" t="s">
        <v>199</v>
      </c>
      <c r="C63" s="13" t="s">
        <v>200</v>
      </c>
      <c r="D63" s="21" t="s">
        <v>201</v>
      </c>
      <c r="E63" s="21" t="s">
        <v>202</v>
      </c>
      <c r="F63" s="21" t="s">
        <v>203</v>
      </c>
      <c r="G63" s="18">
        <f t="shared" si="1"/>
        <v>1213336</v>
      </c>
      <c r="H63" s="22">
        <v>1213336</v>
      </c>
      <c r="I63" s="22"/>
      <c r="J63" s="22"/>
    </row>
    <row r="64" spans="1:10" ht="38.25" x14ac:dyDescent="0.2">
      <c r="A64" s="24" t="s">
        <v>204</v>
      </c>
      <c r="B64" s="13" t="s">
        <v>205</v>
      </c>
      <c r="C64" s="13" t="s">
        <v>200</v>
      </c>
      <c r="D64" s="21" t="s">
        <v>206</v>
      </c>
      <c r="E64" s="21" t="s">
        <v>207</v>
      </c>
      <c r="F64" s="21" t="s">
        <v>208</v>
      </c>
      <c r="G64" s="18">
        <f t="shared" si="1"/>
        <v>270000</v>
      </c>
      <c r="H64" s="22">
        <v>270000</v>
      </c>
      <c r="I64" s="22"/>
      <c r="J64" s="22"/>
    </row>
    <row r="65" spans="1:10" ht="51" x14ac:dyDescent="0.2">
      <c r="A65" s="24" t="s">
        <v>209</v>
      </c>
      <c r="B65" s="24" t="s">
        <v>210</v>
      </c>
      <c r="C65" s="25" t="s">
        <v>200</v>
      </c>
      <c r="D65" s="34" t="s">
        <v>211</v>
      </c>
      <c r="E65" s="21" t="s">
        <v>196</v>
      </c>
      <c r="F65" s="28" t="s">
        <v>197</v>
      </c>
      <c r="G65" s="18">
        <f t="shared" si="1"/>
        <v>122860</v>
      </c>
      <c r="H65" s="22">
        <v>122860</v>
      </c>
      <c r="I65" s="22"/>
      <c r="J65" s="22"/>
    </row>
    <row r="66" spans="1:10" ht="38.25" x14ac:dyDescent="0.2">
      <c r="A66" s="24" t="s">
        <v>212</v>
      </c>
      <c r="B66" s="13" t="s">
        <v>213</v>
      </c>
      <c r="C66" s="13" t="s">
        <v>214</v>
      </c>
      <c r="D66" s="21" t="s">
        <v>215</v>
      </c>
      <c r="E66" s="21" t="s">
        <v>216</v>
      </c>
      <c r="F66" s="21" t="s">
        <v>217</v>
      </c>
      <c r="G66" s="18">
        <f t="shared" si="1"/>
        <v>9553818</v>
      </c>
      <c r="H66" s="22">
        <v>9553818</v>
      </c>
      <c r="I66" s="22"/>
      <c r="J66" s="22"/>
    </row>
    <row r="67" spans="1:10" ht="34.9" customHeight="1" x14ac:dyDescent="0.2">
      <c r="A67" s="42" t="s">
        <v>218</v>
      </c>
      <c r="B67" s="43"/>
      <c r="C67" s="44"/>
      <c r="D67" s="45" t="s">
        <v>219</v>
      </c>
      <c r="E67" s="21"/>
      <c r="F67" s="21"/>
      <c r="G67" s="18">
        <f>G68</f>
        <v>15980</v>
      </c>
      <c r="H67" s="22">
        <f>H68</f>
        <v>15980</v>
      </c>
      <c r="I67" s="22">
        <f>I68</f>
        <v>0</v>
      </c>
      <c r="J67" s="22">
        <f>J68</f>
        <v>0</v>
      </c>
    </row>
    <row r="68" spans="1:10" ht="33.6" customHeight="1" x14ac:dyDescent="0.2">
      <c r="A68" s="42" t="s">
        <v>220</v>
      </c>
      <c r="B68" s="43"/>
      <c r="C68" s="44"/>
      <c r="D68" s="45" t="s">
        <v>219</v>
      </c>
      <c r="E68" s="21"/>
      <c r="F68" s="21"/>
      <c r="G68" s="18">
        <f>G69</f>
        <v>15980</v>
      </c>
      <c r="H68" s="22">
        <f>H69</f>
        <v>15980</v>
      </c>
      <c r="I68" s="22">
        <f t="shared" ref="I68:J68" si="2">I69</f>
        <v>0</v>
      </c>
      <c r="J68" s="22">
        <f t="shared" si="2"/>
        <v>0</v>
      </c>
    </row>
    <row r="69" spans="1:10" ht="54.75" customHeight="1" x14ac:dyDescent="0.2">
      <c r="A69" s="24" t="s">
        <v>221</v>
      </c>
      <c r="B69" s="24" t="s">
        <v>222</v>
      </c>
      <c r="C69" s="25" t="s">
        <v>143</v>
      </c>
      <c r="D69" s="29" t="s">
        <v>223</v>
      </c>
      <c r="E69" s="46" t="s">
        <v>224</v>
      </c>
      <c r="F69" s="46" t="s">
        <v>225</v>
      </c>
      <c r="G69" s="18">
        <f>H69+I69</f>
        <v>15980</v>
      </c>
      <c r="H69" s="22">
        <v>15980</v>
      </c>
      <c r="I69" s="22"/>
      <c r="J69" s="22"/>
    </row>
    <row r="70" spans="1:10" ht="25.5" x14ac:dyDescent="0.2">
      <c r="A70" s="16" t="s">
        <v>226</v>
      </c>
      <c r="B70" s="16" t="s">
        <v>17</v>
      </c>
      <c r="C70" s="16" t="s">
        <v>17</v>
      </c>
      <c r="D70" s="47" t="s">
        <v>227</v>
      </c>
      <c r="E70" s="17" t="s">
        <v>17</v>
      </c>
      <c r="F70" s="17" t="s">
        <v>17</v>
      </c>
      <c r="G70" s="18">
        <f>H70+I70</f>
        <v>59046460.719999999</v>
      </c>
      <c r="H70" s="19">
        <f>H71</f>
        <v>51338255.719999999</v>
      </c>
      <c r="I70" s="19">
        <f t="shared" ref="I70:J70" si="3">I71</f>
        <v>7708205</v>
      </c>
      <c r="J70" s="19">
        <f t="shared" si="3"/>
        <v>7344105</v>
      </c>
    </row>
    <row r="71" spans="1:10" ht="25.5" x14ac:dyDescent="0.2">
      <c r="A71" s="16" t="s">
        <v>228</v>
      </c>
      <c r="B71" s="16" t="s">
        <v>17</v>
      </c>
      <c r="C71" s="16" t="s">
        <v>17</v>
      </c>
      <c r="D71" s="47" t="s">
        <v>227</v>
      </c>
      <c r="E71" s="17" t="s">
        <v>17</v>
      </c>
      <c r="F71" s="17" t="s">
        <v>17</v>
      </c>
      <c r="G71" s="18">
        <f>H71+I71</f>
        <v>59046460.719999999</v>
      </c>
      <c r="H71" s="19">
        <f>SUM(H72:H86)</f>
        <v>51338255.719999999</v>
      </c>
      <c r="I71" s="19">
        <f>SUM(I72:I86)</f>
        <v>7708205</v>
      </c>
      <c r="J71" s="19">
        <f t="shared" ref="J71" si="4">SUM(J72:J86)</f>
        <v>7344105</v>
      </c>
    </row>
    <row r="72" spans="1:10" ht="25.5" x14ac:dyDescent="0.2">
      <c r="A72" s="24" t="s">
        <v>229</v>
      </c>
      <c r="B72" s="24" t="s">
        <v>119</v>
      </c>
      <c r="C72" s="25" t="s">
        <v>95</v>
      </c>
      <c r="D72" s="34" t="s">
        <v>120</v>
      </c>
      <c r="E72" s="21" t="s">
        <v>73</v>
      </c>
      <c r="F72" s="21" t="s">
        <v>74</v>
      </c>
      <c r="G72" s="18">
        <f>H72+I72</f>
        <v>650000</v>
      </c>
      <c r="H72" s="19"/>
      <c r="I72" s="19">
        <v>650000</v>
      </c>
      <c r="J72" s="19">
        <f>I72</f>
        <v>650000</v>
      </c>
    </row>
    <row r="73" spans="1:10" ht="51" x14ac:dyDescent="0.2">
      <c r="A73" s="13" t="s">
        <v>230</v>
      </c>
      <c r="B73" s="13" t="s">
        <v>231</v>
      </c>
      <c r="C73" s="13" t="s">
        <v>232</v>
      </c>
      <c r="D73" s="21" t="s">
        <v>233</v>
      </c>
      <c r="E73" s="21" t="s">
        <v>234</v>
      </c>
      <c r="F73" s="21" t="s">
        <v>235</v>
      </c>
      <c r="G73" s="18">
        <f t="shared" si="1"/>
        <v>140000</v>
      </c>
      <c r="H73" s="22">
        <v>140000</v>
      </c>
      <c r="I73" s="22">
        <v>0</v>
      </c>
      <c r="J73" s="22">
        <v>0</v>
      </c>
    </row>
    <row r="74" spans="1:10" ht="38.25" x14ac:dyDescent="0.2">
      <c r="A74" s="13" t="s">
        <v>236</v>
      </c>
      <c r="B74" s="13" t="s">
        <v>213</v>
      </c>
      <c r="C74" s="13" t="s">
        <v>214</v>
      </c>
      <c r="D74" s="21" t="s">
        <v>215</v>
      </c>
      <c r="E74" s="21" t="s">
        <v>237</v>
      </c>
      <c r="F74" s="21" t="s">
        <v>238</v>
      </c>
      <c r="G74" s="18">
        <f t="shared" si="1"/>
        <v>698400</v>
      </c>
      <c r="H74" s="22">
        <v>698400</v>
      </c>
      <c r="I74" s="22">
        <v>0</v>
      </c>
      <c r="J74" s="22">
        <v>0</v>
      </c>
    </row>
    <row r="75" spans="1:10" ht="51" x14ac:dyDescent="0.2">
      <c r="A75" s="13" t="s">
        <v>239</v>
      </c>
      <c r="B75" s="13" t="s">
        <v>240</v>
      </c>
      <c r="C75" s="13" t="s">
        <v>241</v>
      </c>
      <c r="D75" s="21" t="s">
        <v>242</v>
      </c>
      <c r="E75" s="21" t="s">
        <v>243</v>
      </c>
      <c r="F75" s="21" t="s">
        <v>244</v>
      </c>
      <c r="G75" s="18">
        <f t="shared" si="1"/>
        <v>744642</v>
      </c>
      <c r="H75" s="22">
        <v>744642</v>
      </c>
      <c r="I75" s="22">
        <v>0</v>
      </c>
      <c r="J75" s="22">
        <v>0</v>
      </c>
    </row>
    <row r="76" spans="1:10" ht="51" x14ac:dyDescent="0.2">
      <c r="A76" s="13" t="s">
        <v>245</v>
      </c>
      <c r="B76" s="13" t="s">
        <v>246</v>
      </c>
      <c r="C76" s="13" t="s">
        <v>247</v>
      </c>
      <c r="D76" s="21" t="s">
        <v>248</v>
      </c>
      <c r="E76" s="21" t="s">
        <v>243</v>
      </c>
      <c r="F76" s="21" t="s">
        <v>244</v>
      </c>
      <c r="G76" s="18">
        <f t="shared" si="1"/>
        <v>2371035</v>
      </c>
      <c r="H76" s="22">
        <v>1674235</v>
      </c>
      <c r="I76" s="22">
        <v>696800</v>
      </c>
      <c r="J76" s="22">
        <f>I76</f>
        <v>696800</v>
      </c>
    </row>
    <row r="77" spans="1:10" ht="51" x14ac:dyDescent="0.2">
      <c r="A77" s="48">
        <v>1216020</v>
      </c>
      <c r="B77" s="48">
        <v>6020</v>
      </c>
      <c r="C77" s="13">
        <v>620</v>
      </c>
      <c r="D77" s="49" t="s">
        <v>249</v>
      </c>
      <c r="E77" s="21" t="s">
        <v>243</v>
      </c>
      <c r="F77" s="21" t="s">
        <v>244</v>
      </c>
      <c r="G77" s="18">
        <f t="shared" si="1"/>
        <v>5373180</v>
      </c>
      <c r="H77" s="22">
        <v>5373180</v>
      </c>
      <c r="I77" s="22"/>
      <c r="J77" s="22"/>
    </row>
    <row r="78" spans="1:10" ht="51" x14ac:dyDescent="0.2">
      <c r="A78" s="13" t="s">
        <v>250</v>
      </c>
      <c r="B78" s="13" t="s">
        <v>251</v>
      </c>
      <c r="C78" s="13" t="s">
        <v>247</v>
      </c>
      <c r="D78" s="21" t="s">
        <v>252</v>
      </c>
      <c r="E78" s="21" t="s">
        <v>243</v>
      </c>
      <c r="F78" s="21" t="s">
        <v>244</v>
      </c>
      <c r="G78" s="18">
        <f t="shared" si="1"/>
        <v>44762752</v>
      </c>
      <c r="H78" s="22">
        <v>41055352</v>
      </c>
      <c r="I78" s="22">
        <v>3707400</v>
      </c>
      <c r="J78" s="22">
        <f>I78</f>
        <v>3707400</v>
      </c>
    </row>
    <row r="79" spans="1:10" ht="57" customHeight="1" x14ac:dyDescent="0.2">
      <c r="A79" s="24" t="s">
        <v>253</v>
      </c>
      <c r="B79" s="24" t="s">
        <v>254</v>
      </c>
      <c r="C79" s="25" t="s">
        <v>255</v>
      </c>
      <c r="D79" s="26" t="s">
        <v>256</v>
      </c>
      <c r="E79" s="21" t="s">
        <v>257</v>
      </c>
      <c r="F79" s="21" t="s">
        <v>258</v>
      </c>
      <c r="G79" s="18">
        <f t="shared" si="1"/>
        <v>1189905</v>
      </c>
      <c r="H79" s="22"/>
      <c r="I79" s="22">
        <v>1189905</v>
      </c>
      <c r="J79" s="22">
        <f>I79</f>
        <v>1189905</v>
      </c>
    </row>
    <row r="80" spans="1:10" ht="57" customHeight="1" x14ac:dyDescent="0.2">
      <c r="A80" s="24" t="s">
        <v>259</v>
      </c>
      <c r="B80" s="24" t="s">
        <v>39</v>
      </c>
      <c r="C80" s="25" t="s">
        <v>40</v>
      </c>
      <c r="D80" s="34" t="s">
        <v>41</v>
      </c>
      <c r="E80" s="21" t="s">
        <v>42</v>
      </c>
      <c r="F80" s="28" t="s">
        <v>43</v>
      </c>
      <c r="G80" s="18">
        <f t="shared" si="1"/>
        <v>455000</v>
      </c>
      <c r="H80" s="22">
        <v>455000</v>
      </c>
      <c r="I80" s="22"/>
      <c r="J80" s="22"/>
    </row>
    <row r="81" spans="1:10" ht="60.75" customHeight="1" x14ac:dyDescent="0.2">
      <c r="A81" s="24" t="s">
        <v>260</v>
      </c>
      <c r="B81" s="24" t="s">
        <v>261</v>
      </c>
      <c r="C81" s="25" t="s">
        <v>262</v>
      </c>
      <c r="D81" s="29" t="s">
        <v>263</v>
      </c>
      <c r="E81" s="21" t="s">
        <v>243</v>
      </c>
      <c r="F81" s="21" t="s">
        <v>244</v>
      </c>
      <c r="G81" s="18">
        <f t="shared" si="1"/>
        <v>400000</v>
      </c>
      <c r="H81" s="22">
        <v>400000</v>
      </c>
      <c r="I81" s="22"/>
      <c r="J81" s="22"/>
    </row>
    <row r="82" spans="1:10" ht="60.75" customHeight="1" x14ac:dyDescent="0.2">
      <c r="A82" s="24" t="s">
        <v>264</v>
      </c>
      <c r="B82" s="24" t="s">
        <v>181</v>
      </c>
      <c r="C82" s="25" t="s">
        <v>182</v>
      </c>
      <c r="D82" s="34" t="s">
        <v>183</v>
      </c>
      <c r="E82" s="21" t="s">
        <v>184</v>
      </c>
      <c r="F82" s="21" t="s">
        <v>185</v>
      </c>
      <c r="G82" s="18">
        <f t="shared" si="1"/>
        <v>650000</v>
      </c>
      <c r="H82" s="22"/>
      <c r="I82" s="22">
        <v>650000</v>
      </c>
      <c r="J82" s="22">
        <f>I82</f>
        <v>650000</v>
      </c>
    </row>
    <row r="83" spans="1:10" ht="57.75" customHeight="1" x14ac:dyDescent="0.2">
      <c r="A83" s="24" t="s">
        <v>265</v>
      </c>
      <c r="B83" s="24" t="s">
        <v>266</v>
      </c>
      <c r="C83" s="25" t="s">
        <v>267</v>
      </c>
      <c r="D83" s="29" t="s">
        <v>268</v>
      </c>
      <c r="E83" s="46" t="s">
        <v>269</v>
      </c>
      <c r="F83" s="46" t="s">
        <v>270</v>
      </c>
      <c r="G83" s="18">
        <f t="shared" si="1"/>
        <v>347446.72</v>
      </c>
      <c r="H83" s="22">
        <v>347446.72</v>
      </c>
      <c r="I83" s="22"/>
      <c r="J83" s="22"/>
    </row>
    <row r="84" spans="1:10" ht="94.5" customHeight="1" x14ac:dyDescent="0.2">
      <c r="A84" s="35" t="s">
        <v>271</v>
      </c>
      <c r="B84" s="35" t="s">
        <v>272</v>
      </c>
      <c r="C84" s="36" t="s">
        <v>46</v>
      </c>
      <c r="D84" s="37" t="s">
        <v>273</v>
      </c>
      <c r="E84" s="50" t="s">
        <v>274</v>
      </c>
      <c r="F84" s="50" t="s">
        <v>275</v>
      </c>
      <c r="G84" s="18">
        <f t="shared" si="1"/>
        <v>450000</v>
      </c>
      <c r="H84" s="22"/>
      <c r="I84" s="22">
        <v>450000</v>
      </c>
      <c r="J84" s="22">
        <v>450000</v>
      </c>
    </row>
    <row r="85" spans="1:10" ht="51" x14ac:dyDescent="0.2">
      <c r="A85" s="13" t="s">
        <v>276</v>
      </c>
      <c r="B85" s="13" t="s">
        <v>277</v>
      </c>
      <c r="C85" s="13" t="s">
        <v>278</v>
      </c>
      <c r="D85" s="21" t="s">
        <v>279</v>
      </c>
      <c r="E85" s="28" t="s">
        <v>280</v>
      </c>
      <c r="F85" s="51" t="s">
        <v>281</v>
      </c>
      <c r="G85" s="18">
        <f t="shared" si="1"/>
        <v>450000</v>
      </c>
      <c r="H85" s="22">
        <v>450000</v>
      </c>
      <c r="I85" s="22"/>
      <c r="J85" s="22"/>
    </row>
    <row r="86" spans="1:10" ht="51" x14ac:dyDescent="0.2">
      <c r="A86" s="13" t="s">
        <v>282</v>
      </c>
      <c r="B86" s="13" t="s">
        <v>283</v>
      </c>
      <c r="C86" s="13" t="s">
        <v>284</v>
      </c>
      <c r="D86" s="21" t="s">
        <v>285</v>
      </c>
      <c r="E86" s="28" t="s">
        <v>280</v>
      </c>
      <c r="F86" s="51" t="s">
        <v>281</v>
      </c>
      <c r="G86" s="18">
        <f t="shared" si="1"/>
        <v>364100</v>
      </c>
      <c r="H86" s="22">
        <v>0</v>
      </c>
      <c r="I86" s="22">
        <v>364100</v>
      </c>
      <c r="J86" s="22">
        <v>0</v>
      </c>
    </row>
    <row r="87" spans="1:10" x14ac:dyDescent="0.2">
      <c r="A87" s="38" t="s">
        <v>286</v>
      </c>
      <c r="B87" s="16"/>
      <c r="C87" s="52"/>
      <c r="D87" s="53" t="s">
        <v>287</v>
      </c>
      <c r="E87" s="28"/>
      <c r="F87" s="46"/>
      <c r="G87" s="18">
        <f>G88</f>
        <v>92000</v>
      </c>
      <c r="H87" s="22">
        <f>H88</f>
        <v>92000</v>
      </c>
      <c r="I87" s="22">
        <f t="shared" ref="I87:J88" si="5">I88</f>
        <v>0</v>
      </c>
      <c r="J87" s="22">
        <f t="shared" si="5"/>
        <v>0</v>
      </c>
    </row>
    <row r="88" spans="1:10" x14ac:dyDescent="0.2">
      <c r="A88" s="38" t="s">
        <v>288</v>
      </c>
      <c r="B88" s="16"/>
      <c r="C88" s="52"/>
      <c r="D88" s="53" t="s">
        <v>287</v>
      </c>
      <c r="E88" s="28"/>
      <c r="F88" s="46"/>
      <c r="G88" s="18">
        <f>G89</f>
        <v>92000</v>
      </c>
      <c r="H88" s="22">
        <f>H89</f>
        <v>92000</v>
      </c>
      <c r="I88" s="22">
        <f t="shared" si="5"/>
        <v>0</v>
      </c>
      <c r="J88" s="22">
        <f t="shared" si="5"/>
        <v>0</v>
      </c>
    </row>
    <row r="89" spans="1:10" ht="38.25" x14ac:dyDescent="0.2">
      <c r="A89" s="24" t="s">
        <v>289</v>
      </c>
      <c r="B89" s="24" t="s">
        <v>39</v>
      </c>
      <c r="C89" s="25" t="s">
        <v>40</v>
      </c>
      <c r="D89" s="26" t="s">
        <v>41</v>
      </c>
      <c r="E89" s="21" t="s">
        <v>42</v>
      </c>
      <c r="F89" s="28" t="s">
        <v>43</v>
      </c>
      <c r="G89" s="18">
        <f t="shared" si="1"/>
        <v>92000</v>
      </c>
      <c r="H89" s="22">
        <v>92000</v>
      </c>
      <c r="I89" s="22"/>
      <c r="J89" s="22"/>
    </row>
    <row r="90" spans="1:10" x14ac:dyDescent="0.2">
      <c r="A90" s="16" t="s">
        <v>290</v>
      </c>
      <c r="B90" s="16" t="s">
        <v>17</v>
      </c>
      <c r="C90" s="16" t="s">
        <v>17</v>
      </c>
      <c r="D90" s="17" t="s">
        <v>291</v>
      </c>
      <c r="E90" s="17" t="s">
        <v>17</v>
      </c>
      <c r="F90" s="17" t="s">
        <v>17</v>
      </c>
      <c r="G90" s="18">
        <f>G91</f>
        <v>12969400</v>
      </c>
      <c r="H90" s="18">
        <f t="shared" ref="H90:J90" si="6">H91</f>
        <v>6300300</v>
      </c>
      <c r="I90" s="18">
        <f t="shared" si="6"/>
        <v>6669100</v>
      </c>
      <c r="J90" s="18">
        <f t="shared" si="6"/>
        <v>6669100</v>
      </c>
    </row>
    <row r="91" spans="1:10" x14ac:dyDescent="0.2">
      <c r="A91" s="16" t="s">
        <v>292</v>
      </c>
      <c r="B91" s="16" t="s">
        <v>17</v>
      </c>
      <c r="C91" s="16" t="s">
        <v>17</v>
      </c>
      <c r="D91" s="17" t="s">
        <v>291</v>
      </c>
      <c r="E91" s="17" t="s">
        <v>17</v>
      </c>
      <c r="F91" s="17" t="s">
        <v>17</v>
      </c>
      <c r="G91" s="18">
        <f>G94+G95+G97+G98+G99+G100+G102+G92+G93+G96+G101</f>
        <v>12969400</v>
      </c>
      <c r="H91" s="18">
        <f>H94+H95+H97+H98+H99+H100+H102+H92+H93+H96</f>
        <v>6300300</v>
      </c>
      <c r="I91" s="18">
        <f>I94+I95+I97+I98+I99+I100+I102+I92+I93+I101</f>
        <v>6669100</v>
      </c>
      <c r="J91" s="18">
        <f>J94+J95+J97+J98+J99+J100+J102+J92+J93+J101</f>
        <v>6669100</v>
      </c>
    </row>
    <row r="92" spans="1:10" ht="38.25" x14ac:dyDescent="0.2">
      <c r="A92" s="6">
        <v>3719770</v>
      </c>
      <c r="B92" s="6" t="s">
        <v>293</v>
      </c>
      <c r="C92" s="6" t="s">
        <v>294</v>
      </c>
      <c r="D92" s="20" t="s">
        <v>295</v>
      </c>
      <c r="E92" s="21" t="s">
        <v>296</v>
      </c>
      <c r="F92" s="28" t="s">
        <v>297</v>
      </c>
      <c r="G92" s="18">
        <f>H92</f>
        <v>500000</v>
      </c>
      <c r="H92" s="40">
        <f>250000+250000</f>
        <v>500000</v>
      </c>
      <c r="I92" s="40"/>
      <c r="J92" s="40"/>
    </row>
    <row r="93" spans="1:10" ht="38.25" x14ac:dyDescent="0.2">
      <c r="A93" s="54"/>
      <c r="B93" s="54"/>
      <c r="C93" s="54"/>
      <c r="D93" s="55"/>
      <c r="E93" s="21" t="s">
        <v>298</v>
      </c>
      <c r="F93" s="28" t="s">
        <v>299</v>
      </c>
      <c r="G93" s="18">
        <f>H93</f>
        <v>150000</v>
      </c>
      <c r="H93" s="56">
        <v>150000</v>
      </c>
      <c r="I93" s="40"/>
      <c r="J93" s="40"/>
    </row>
    <row r="94" spans="1:10" ht="120.75" customHeight="1" x14ac:dyDescent="0.2">
      <c r="A94" s="54"/>
      <c r="B94" s="54"/>
      <c r="C94" s="54"/>
      <c r="D94" s="55"/>
      <c r="E94" s="27" t="s">
        <v>48</v>
      </c>
      <c r="F94" s="28" t="s">
        <v>49</v>
      </c>
      <c r="G94" s="18">
        <f t="shared" ref="G94:G102" si="7">H94+I94</f>
        <v>110700</v>
      </c>
      <c r="H94" s="22">
        <f>110700</f>
        <v>110700</v>
      </c>
      <c r="I94" s="22"/>
      <c r="J94" s="22"/>
    </row>
    <row r="95" spans="1:10" ht="120.75" customHeight="1" x14ac:dyDescent="0.2">
      <c r="A95" s="54"/>
      <c r="B95" s="54"/>
      <c r="C95" s="54"/>
      <c r="D95" s="55"/>
      <c r="E95" s="21" t="s">
        <v>300</v>
      </c>
      <c r="F95" s="28" t="s">
        <v>301</v>
      </c>
      <c r="G95" s="18">
        <f t="shared" si="7"/>
        <v>2550200</v>
      </c>
      <c r="H95" s="22">
        <v>1020100</v>
      </c>
      <c r="I95" s="22">
        <f>1261598+268502</f>
        <v>1530100</v>
      </c>
      <c r="J95" s="22">
        <f>I95</f>
        <v>1530100</v>
      </c>
    </row>
    <row r="96" spans="1:10" ht="120.75" customHeight="1" x14ac:dyDescent="0.2">
      <c r="A96" s="54"/>
      <c r="B96" s="54"/>
      <c r="C96" s="54"/>
      <c r="D96" s="55"/>
      <c r="E96" s="21" t="s">
        <v>302</v>
      </c>
      <c r="F96" s="28" t="s">
        <v>303</v>
      </c>
      <c r="G96" s="18">
        <f t="shared" si="7"/>
        <v>165000</v>
      </c>
      <c r="H96" s="22">
        <v>165000</v>
      </c>
      <c r="I96" s="22"/>
      <c r="J96" s="22"/>
    </row>
    <row r="97" spans="1:10" ht="120.75" customHeight="1" x14ac:dyDescent="0.2">
      <c r="A97" s="11"/>
      <c r="B97" s="11"/>
      <c r="C97" s="11"/>
      <c r="D97" s="23"/>
      <c r="E97" s="21" t="s">
        <v>304</v>
      </c>
      <c r="F97" s="21" t="s">
        <v>305</v>
      </c>
      <c r="G97" s="18">
        <f t="shared" si="7"/>
        <v>1000000</v>
      </c>
      <c r="H97" s="22"/>
      <c r="I97" s="22">
        <v>1000000</v>
      </c>
      <c r="J97" s="22">
        <f>I97</f>
        <v>1000000</v>
      </c>
    </row>
    <row r="98" spans="1:10" ht="120.75" customHeight="1" x14ac:dyDescent="0.2">
      <c r="A98" s="20" t="s">
        <v>306</v>
      </c>
      <c r="B98" s="20" t="s">
        <v>307</v>
      </c>
      <c r="C98" s="57" t="s">
        <v>294</v>
      </c>
      <c r="D98" s="57" t="s">
        <v>308</v>
      </c>
      <c r="E98" s="21" t="s">
        <v>309</v>
      </c>
      <c r="F98" s="28" t="s">
        <v>310</v>
      </c>
      <c r="G98" s="18">
        <f>H98+I98</f>
        <v>106000</v>
      </c>
      <c r="H98" s="22">
        <v>67000</v>
      </c>
      <c r="I98" s="22">
        <v>39000</v>
      </c>
      <c r="J98" s="22">
        <f>I98</f>
        <v>39000</v>
      </c>
    </row>
    <row r="99" spans="1:10" ht="120.75" customHeight="1" x14ac:dyDescent="0.2">
      <c r="A99" s="55"/>
      <c r="B99" s="55"/>
      <c r="C99" s="58"/>
      <c r="D99" s="58"/>
      <c r="E99" s="21" t="s">
        <v>311</v>
      </c>
      <c r="F99" s="28" t="s">
        <v>312</v>
      </c>
      <c r="G99" s="18">
        <f t="shared" si="7"/>
        <v>300000</v>
      </c>
      <c r="H99" s="22">
        <f>150000+150000</f>
        <v>300000</v>
      </c>
      <c r="I99" s="22"/>
      <c r="J99" s="22"/>
    </row>
    <row r="100" spans="1:10" ht="120.75" customHeight="1" x14ac:dyDescent="0.2">
      <c r="A100" s="55"/>
      <c r="B100" s="55"/>
      <c r="C100" s="58"/>
      <c r="D100" s="58"/>
      <c r="E100" s="27" t="s">
        <v>48</v>
      </c>
      <c r="F100" s="28" t="s">
        <v>49</v>
      </c>
      <c r="G100" s="18">
        <f t="shared" si="7"/>
        <v>100000</v>
      </c>
      <c r="H100" s="22">
        <f>100000</f>
        <v>100000</v>
      </c>
      <c r="I100" s="22"/>
      <c r="J100" s="22"/>
    </row>
    <row r="101" spans="1:10" ht="120.75" customHeight="1" x14ac:dyDescent="0.2">
      <c r="A101" s="55"/>
      <c r="B101" s="55"/>
      <c r="C101" s="58"/>
      <c r="D101" s="58"/>
      <c r="E101" s="21" t="s">
        <v>300</v>
      </c>
      <c r="F101" s="28" t="s">
        <v>301</v>
      </c>
      <c r="G101" s="18">
        <f t="shared" si="7"/>
        <v>1100000</v>
      </c>
      <c r="H101" s="22"/>
      <c r="I101" s="22">
        <v>1100000</v>
      </c>
      <c r="J101" s="22">
        <v>1100000</v>
      </c>
    </row>
    <row r="102" spans="1:10" ht="120.75" customHeight="1" x14ac:dyDescent="0.2">
      <c r="A102" s="23"/>
      <c r="B102" s="23"/>
      <c r="C102" s="59"/>
      <c r="D102" s="59"/>
      <c r="E102" s="21" t="s">
        <v>304</v>
      </c>
      <c r="F102" s="21" t="s">
        <v>305</v>
      </c>
      <c r="G102" s="18">
        <f t="shared" si="7"/>
        <v>6887500</v>
      </c>
      <c r="H102" s="22">
        <f>2050000-800000+800000+22500+200000+1000000+615000</f>
        <v>3887500</v>
      </c>
      <c r="I102" s="22">
        <f>800000+1200000+500000+500000</f>
        <v>3000000</v>
      </c>
      <c r="J102" s="22">
        <f>I102</f>
        <v>3000000</v>
      </c>
    </row>
    <row r="103" spans="1:10" x14ac:dyDescent="0.2">
      <c r="A103" s="60" t="s">
        <v>313</v>
      </c>
      <c r="B103" s="60" t="s">
        <v>313</v>
      </c>
      <c r="C103" s="60" t="s">
        <v>313</v>
      </c>
      <c r="D103" s="61" t="s">
        <v>314</v>
      </c>
      <c r="E103" s="61" t="s">
        <v>313</v>
      </c>
      <c r="F103" s="61" t="s">
        <v>313</v>
      </c>
      <c r="G103" s="18">
        <f>G70+G90+G24+G13+G59+G87+G67</f>
        <v>455324230.72000003</v>
      </c>
      <c r="H103" s="18">
        <f>H70+H90+H24+H13+H59+H87+H67</f>
        <v>406503864.22000003</v>
      </c>
      <c r="I103" s="18">
        <f>I70+I90+I24+I13+I59+I87+I67</f>
        <v>48820366.5</v>
      </c>
      <c r="J103" s="18">
        <f>J70+J90+J24+J13+J59+J87+J67</f>
        <v>26750648.5</v>
      </c>
    </row>
    <row r="105" spans="1:10" x14ac:dyDescent="0.2">
      <c r="A105" s="2" t="s">
        <v>315</v>
      </c>
      <c r="B105" s="2"/>
      <c r="C105" s="2"/>
      <c r="D105" s="2"/>
      <c r="E105" s="2"/>
      <c r="F105" s="2"/>
      <c r="G105" s="2"/>
      <c r="H105" s="2"/>
      <c r="I105" s="2"/>
      <c r="J105" s="2"/>
    </row>
    <row r="107" spans="1:10" x14ac:dyDescent="0.2">
      <c r="G107" s="31"/>
    </row>
    <row r="108" spans="1:10" x14ac:dyDescent="0.2">
      <c r="G108" s="62"/>
    </row>
    <row r="111" spans="1:10" x14ac:dyDescent="0.2">
      <c r="G111" s="62"/>
      <c r="H111" s="62"/>
      <c r="I111" s="62"/>
      <c r="J111" s="62"/>
    </row>
    <row r="117" spans="8:9" x14ac:dyDescent="0.2">
      <c r="I117" s="62"/>
    </row>
    <row r="120" spans="8:9" x14ac:dyDescent="0.2">
      <c r="H120" s="62"/>
    </row>
    <row r="121" spans="8:9" x14ac:dyDescent="0.2">
      <c r="H121" s="62"/>
    </row>
  </sheetData>
  <mergeCells count="26">
    <mergeCell ref="A105:J105"/>
    <mergeCell ref="A92:A97"/>
    <mergeCell ref="B92:B97"/>
    <mergeCell ref="C92:C97"/>
    <mergeCell ref="D92:D97"/>
    <mergeCell ref="A98:A102"/>
    <mergeCell ref="B98:B102"/>
    <mergeCell ref="C98:C102"/>
    <mergeCell ref="D98:D102"/>
    <mergeCell ref="G10:G11"/>
    <mergeCell ref="H10:H11"/>
    <mergeCell ref="I10:J10"/>
    <mergeCell ref="A15:A16"/>
    <mergeCell ref="B15:B16"/>
    <mergeCell ref="C15:C16"/>
    <mergeCell ref="D15:D16"/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3</vt:lpstr>
      <vt:lpstr>Додаток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dcterms:created xsi:type="dcterms:W3CDTF">2025-10-21T13:23:11Z</dcterms:created>
  <dcterms:modified xsi:type="dcterms:W3CDTF">2025-10-21T13:25:08Z</dcterms:modified>
</cp:coreProperties>
</file>