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Мої документи\БЮДЖЕТ РОЗРАХУНКИ\Бюджет 2026 рік\Наказ_Про_бюджет_ОМТГ_на_2026_рік\"/>
    </mc:Choice>
  </mc:AlternateContent>
  <bookViews>
    <workbookView xWindow="480" yWindow="150" windowWidth="19425" windowHeight="11025"/>
  </bookViews>
  <sheets>
    <sheet name="Аркуш1" sheetId="1" r:id="rId1"/>
  </sheets>
  <definedNames>
    <definedName name="_xlnm.Print_Titles" localSheetId="0">Аркуш1!$9:$13</definedName>
  </definedNames>
  <calcPr calcId="162913"/>
</workbook>
</file>

<file path=xl/calcChain.xml><?xml version="1.0" encoding="utf-8"?>
<calcChain xmlns="http://schemas.openxmlformats.org/spreadsheetml/2006/main">
  <c r="G17" i="1" l="1"/>
  <c r="F17" i="1"/>
  <c r="J60" i="1" l="1"/>
  <c r="F49" i="1" l="1"/>
  <c r="G49" i="1"/>
  <c r="H49" i="1"/>
  <c r="I49" i="1"/>
  <c r="J49" i="1"/>
  <c r="K49" i="1"/>
  <c r="L49" i="1"/>
  <c r="M49" i="1"/>
  <c r="N49" i="1"/>
  <c r="O49" i="1"/>
  <c r="E51" i="1"/>
  <c r="P51" i="1" s="1"/>
  <c r="J34" i="1" l="1"/>
  <c r="J35" i="1"/>
  <c r="J36" i="1"/>
  <c r="J37" i="1"/>
  <c r="J38" i="1"/>
  <c r="J40" i="1"/>
  <c r="J41" i="1"/>
  <c r="J42" i="1"/>
  <c r="J43" i="1"/>
  <c r="J45" i="1"/>
  <c r="J44" i="1"/>
  <c r="J39" i="1"/>
  <c r="J46" i="1"/>
  <c r="J47" i="1"/>
  <c r="E45" i="1"/>
  <c r="P45" i="1" l="1"/>
  <c r="E39" i="1"/>
  <c r="P39" i="1" s="1"/>
  <c r="F53" i="1" l="1"/>
  <c r="G53" i="1"/>
  <c r="H53" i="1"/>
  <c r="I53" i="1"/>
  <c r="K53" i="1"/>
  <c r="L53" i="1"/>
  <c r="M53" i="1"/>
  <c r="N53" i="1"/>
  <c r="O53" i="1"/>
  <c r="O52" i="1" l="1"/>
  <c r="M52" i="1"/>
  <c r="N52" i="1"/>
  <c r="K52" i="1"/>
  <c r="L52" i="1"/>
  <c r="J55" i="1"/>
  <c r="J56" i="1"/>
  <c r="J57" i="1"/>
  <c r="J54" i="1"/>
  <c r="E57" i="1"/>
  <c r="E56" i="1"/>
  <c r="J53" i="1" l="1"/>
  <c r="J52" i="1" s="1"/>
  <c r="P56" i="1"/>
  <c r="P57" i="1"/>
  <c r="E43" i="1" l="1"/>
  <c r="P43" i="1" s="1"/>
  <c r="E44" i="1"/>
  <c r="P44" i="1" s="1"/>
  <c r="E46" i="1"/>
  <c r="P46" i="1" s="1"/>
  <c r="E30" i="1" l="1"/>
  <c r="P30" i="1" s="1"/>
  <c r="J20" i="1" l="1"/>
  <c r="E25" i="1" l="1"/>
  <c r="E60" i="1" l="1"/>
  <c r="E54" i="1"/>
  <c r="E53" i="1" s="1"/>
  <c r="E50" i="1"/>
  <c r="E49" i="1" s="1"/>
  <c r="E35" i="1"/>
  <c r="E36" i="1"/>
  <c r="E38" i="1"/>
  <c r="E40" i="1"/>
  <c r="E41" i="1"/>
  <c r="E42" i="1"/>
  <c r="E47" i="1"/>
  <c r="E34" i="1"/>
  <c r="E17" i="1"/>
  <c r="E18" i="1"/>
  <c r="E19" i="1"/>
  <c r="E20" i="1"/>
  <c r="E21" i="1"/>
  <c r="E22" i="1"/>
  <c r="E23" i="1"/>
  <c r="E24" i="1"/>
  <c r="E26" i="1"/>
  <c r="E27" i="1"/>
  <c r="E28" i="1"/>
  <c r="E29" i="1"/>
  <c r="E31" i="1"/>
  <c r="E16" i="1"/>
  <c r="J16" i="1" l="1"/>
  <c r="F59" i="1" l="1"/>
  <c r="F58" i="1" s="1"/>
  <c r="G59" i="1"/>
  <c r="G58" i="1" s="1"/>
  <c r="H59" i="1"/>
  <c r="H58" i="1" s="1"/>
  <c r="I59" i="1"/>
  <c r="I58" i="1" s="1"/>
  <c r="K59" i="1"/>
  <c r="K58" i="1" s="1"/>
  <c r="L59" i="1"/>
  <c r="L58" i="1" s="1"/>
  <c r="M59" i="1"/>
  <c r="M58" i="1" s="1"/>
  <c r="N59" i="1"/>
  <c r="N58" i="1" s="1"/>
  <c r="O59" i="1"/>
  <c r="E59" i="1"/>
  <c r="E58" i="1" s="1"/>
  <c r="F52" i="1"/>
  <c r="G52" i="1"/>
  <c r="H52" i="1"/>
  <c r="I52" i="1"/>
  <c r="E52" i="1"/>
  <c r="F48" i="1"/>
  <c r="G48" i="1"/>
  <c r="H48" i="1"/>
  <c r="I48" i="1"/>
  <c r="J48" i="1"/>
  <c r="K48" i="1"/>
  <c r="L48" i="1"/>
  <c r="M48" i="1"/>
  <c r="N48" i="1"/>
  <c r="O48" i="1"/>
  <c r="E48" i="1"/>
  <c r="F15" i="1"/>
  <c r="F14" i="1" s="1"/>
  <c r="G15" i="1"/>
  <c r="G14" i="1" s="1"/>
  <c r="H15" i="1"/>
  <c r="H14" i="1" s="1"/>
  <c r="I15" i="1"/>
  <c r="I14" i="1" s="1"/>
  <c r="J15" i="1"/>
  <c r="J14" i="1" s="1"/>
  <c r="K15" i="1"/>
  <c r="K14" i="1" s="1"/>
  <c r="L15" i="1"/>
  <c r="L14" i="1" s="1"/>
  <c r="M15" i="1"/>
  <c r="M14" i="1" s="1"/>
  <c r="N15" i="1"/>
  <c r="N14" i="1" s="1"/>
  <c r="O15" i="1"/>
  <c r="O14" i="1" s="1"/>
  <c r="E15" i="1"/>
  <c r="E14" i="1" s="1"/>
  <c r="G33" i="1"/>
  <c r="G32" i="1" s="1"/>
  <c r="H33" i="1"/>
  <c r="H32" i="1" s="1"/>
  <c r="I33" i="1"/>
  <c r="I32" i="1" s="1"/>
  <c r="K33" i="1"/>
  <c r="K32" i="1" s="1"/>
  <c r="L33" i="1"/>
  <c r="M33" i="1"/>
  <c r="M32" i="1" s="1"/>
  <c r="M61" i="1" s="1"/>
  <c r="N33" i="1"/>
  <c r="N32" i="1" s="1"/>
  <c r="O33" i="1"/>
  <c r="O32" i="1" s="1"/>
  <c r="E37" i="1"/>
  <c r="E33" i="1" s="1"/>
  <c r="E32" i="1" s="1"/>
  <c r="O58" i="1" l="1"/>
  <c r="J58" i="1" s="1"/>
  <c r="J59" i="1"/>
  <c r="K61" i="1"/>
  <c r="G61" i="1"/>
  <c r="N61" i="1"/>
  <c r="L32" i="1"/>
  <c r="J33" i="1"/>
  <c r="I61" i="1"/>
  <c r="H61" i="1"/>
  <c r="F33" i="1"/>
  <c r="F32" i="1" s="1"/>
  <c r="F61" i="1" s="1"/>
  <c r="E61" i="1"/>
  <c r="P60" i="1"/>
  <c r="P59" i="1" s="1"/>
  <c r="P58" i="1" s="1"/>
  <c r="P55" i="1"/>
  <c r="P54" i="1"/>
  <c r="P50" i="1"/>
  <c r="P47" i="1"/>
  <c r="P42" i="1"/>
  <c r="P41" i="1"/>
  <c r="P40" i="1"/>
  <c r="P38" i="1"/>
  <c r="P37" i="1"/>
  <c r="P36" i="1"/>
  <c r="P35" i="1"/>
  <c r="P34" i="1"/>
  <c r="P31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49" i="1" l="1"/>
  <c r="P48" i="1" s="1"/>
  <c r="O61" i="1"/>
  <c r="L61" i="1"/>
  <c r="J32" i="1"/>
  <c r="J61" i="1" s="1"/>
  <c r="P53" i="1"/>
  <c r="P52" i="1" s="1"/>
  <c r="P15" i="1"/>
  <c r="P14" i="1" s="1"/>
  <c r="P33" i="1"/>
  <c r="P32" i="1" s="1"/>
  <c r="P61" i="1" l="1"/>
</calcChain>
</file>

<file path=xl/sharedStrings.xml><?xml version="1.0" encoding="utf-8"?>
<sst xmlns="http://schemas.openxmlformats.org/spreadsheetml/2006/main" count="210" uniqueCount="151">
  <si>
    <t>Додаток 3</t>
  </si>
  <si>
    <t>РОЗПОДІЛ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</si>
  <si>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</si>
  <si>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</si>
  <si>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</si>
  <si>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</si>
  <si>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</si>
  <si>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</si>
  <si>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</si>
  <si>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</si>
  <si>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</si>
  <si>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</si>
  <si>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</si>
  <si>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</si>
  <si>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</si>
  <si>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</si>
  <si>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</si>
  <si>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</si>
  <si>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</si>
  <si>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/>
  </si>
  <si>
    <t>Виконавчий комiтет Олешкiвської мiської ради</t>
  </si>
  <si>
    <t>0210000</t>
  </si>
  <si>
    <t>0210160</t>
  </si>
  <si>
    <t>0160</t>
  </si>
  <si>
    <t>0111</t>
  </si>
  <si>
    <t>Керівництво і управління у відповідній сфері у містах (місті Києві), селищах, селах, територіальних громадах</t>
  </si>
  <si>
    <t>0211080</t>
  </si>
  <si>
    <t>1080</t>
  </si>
  <si>
    <t>0960</t>
  </si>
  <si>
    <t>Надання спеціалізованої освіти мистецькими школами</t>
  </si>
  <si>
    <t>0212010</t>
  </si>
  <si>
    <t>2010</t>
  </si>
  <si>
    <t>0731</t>
  </si>
  <si>
    <t>Багатопрофільна стаціонарна медична допомога населенню</t>
  </si>
  <si>
    <t>0212111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</si>
  <si>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</si>
  <si>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</si>
  <si>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</si>
  <si>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0213104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</si>
  <si>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</si>
  <si>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</si>
  <si>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</si>
  <si>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0213242</t>
  </si>
  <si>
    <t>3242</t>
  </si>
  <si>
    <t>1090</t>
  </si>
  <si>
    <t>Інші заходи у сфері соціального захисту і соціального забезпечення</t>
  </si>
  <si>
    <t>0214030</t>
  </si>
  <si>
    <t>4030</t>
  </si>
  <si>
    <t>0824</t>
  </si>
  <si>
    <t>Забезпечення діяльності бібліотек</t>
  </si>
  <si>
    <t>0214060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</si>
  <si>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</si>
  <si>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</si>
  <si>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</si>
  <si>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0829</t>
  </si>
  <si>
    <t>0620</t>
  </si>
  <si>
    <t>0216090</t>
  </si>
  <si>
    <t>6090</t>
  </si>
  <si>
    <t>0640</t>
  </si>
  <si>
    <t>Інша діяльність у сфері житлово-комунального господарства</t>
  </si>
  <si>
    <t>0217130</t>
  </si>
  <si>
    <t>7130</t>
  </si>
  <si>
    <t>0421</t>
  </si>
  <si>
    <t>Здійснення заходів із землеустрою</t>
  </si>
  <si>
    <t>0217680</t>
  </si>
  <si>
    <t>7680</t>
  </si>
  <si>
    <t>0490</t>
  </si>
  <si>
    <t>Членські внески до асоціацій органів місцевого самоврядування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</si>
  <si>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</si>
  <si>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</si>
  <si>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</si>
  <si>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</si>
  <si>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0218220</t>
  </si>
  <si>
    <t>8220</t>
  </si>
  <si>
    <t>0380</t>
  </si>
  <si>
    <t>Заходи та роботи з мобілізаційної підготовки місцевого значення</t>
  </si>
  <si>
    <t>0600000</t>
  </si>
  <si>
    <t>Управління освіти, у справах сім"ї, молоді та спорту Олешківської міської ради</t>
  </si>
  <si>
    <t>0610000</t>
  </si>
  <si>
    <t>0610160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</si>
  <si>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</si>
  <si>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</si>
  <si>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</si>
  <si>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</si>
  <si>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</si>
  <si>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</si>
  <si>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</si>
  <si>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</si>
  <si>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</si>
  <si>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</si>
  <si>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</si>
  <si>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</si>
  <si>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1070</t>
  </si>
  <si>
    <t>Надання позашкільної освіти закладами позашкільної освіти, заходи із позашкільної роботи з дітьми</t>
  </si>
  <si>
    <t>0611142</t>
  </si>
  <si>
    <t>1142</t>
  </si>
  <si>
    <t>0990</t>
  </si>
  <si>
    <t>Інші програми та заходи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</si>
  <si>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</si>
  <si>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</si>
  <si>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</si>
  <si>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</si>
  <si>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</si>
  <si>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</si>
  <si>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0615031</t>
  </si>
  <si>
    <t>5031</t>
  </si>
  <si>
    <t>0810</t>
  </si>
  <si>
    <t>0900000</t>
  </si>
  <si>
    <t>Служба у справах дітей Олешківської міської ради</t>
  </si>
  <si>
    <t>0910000</t>
  </si>
  <si>
    <t>0910160</t>
  </si>
  <si>
    <t>3700000</t>
  </si>
  <si>
    <t>Фінансове управління Олешківської міської ради</t>
  </si>
  <si>
    <t>3710000</t>
  </si>
  <si>
    <t>3710160</t>
  </si>
  <si>
    <t>3718710</t>
  </si>
  <si>
    <t>8710</t>
  </si>
  <si>
    <t>0133</t>
  </si>
  <si>
    <t>Резервний фонд місцевого бюджету</t>
  </si>
  <si>
    <t>5000000</t>
  </si>
  <si>
    <t>Олешківська міська військова адміністрація Херсонського району Херсонської області</t>
  </si>
  <si>
    <t>5010000</t>
  </si>
  <si>
    <t>5010160</t>
  </si>
  <si>
    <t>УСЬОГО</t>
  </si>
  <si>
    <t>X</t>
  </si>
  <si>
    <t>до наказу начальника міської військової адміністрації</t>
  </si>
  <si>
    <t>2154800000</t>
  </si>
  <si>
    <t>Начальник бюджетного відділу, заступник начальника Фінансового управління Олешківської міської ради</t>
  </si>
  <si>
    <t>Яків ЯКУЩЕНКО</t>
  </si>
  <si>
    <t>Інші заходи в галузі культури і мистецтва</t>
  </si>
  <si>
    <t>Інша діяльність, пов'язана з експлуатацією об'єктів житлово-комунального господарства</t>
  </si>
  <si>
    <t>0214082</t>
  </si>
  <si>
    <t>0216017</t>
  </si>
  <si>
    <t>0218230</t>
  </si>
  <si>
    <t>Інші заходи громадського порядку та безпеки</t>
  </si>
  <si>
    <t>0615061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</si>
  <si>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</si>
  <si>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0611200</t>
  </si>
  <si>
    <t>0611600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</si>
  <si>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</si>
  <si>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</si>
  <si>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Розвиток здібностей у дітей та молоді з фізичної культури та спорту комунальними дитячо-юнацькими спортивними школами</t>
  </si>
  <si>
    <t>0180</t>
  </si>
  <si>
    <t>Інші субвенції з місцевого бюджету</t>
  </si>
  <si>
    <t>Субвенція з місцевого бюджету державному бюджету на виконання програм соціально-економічного розвитку регіонів</t>
  </si>
  <si>
    <t>від _________________р. № _____</t>
  </si>
  <si>
    <t>0611141</t>
  </si>
  <si>
    <t>Забезпечення діяльності інших закладів у сфері освіти</t>
  </si>
  <si>
    <t>0611700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</si>
  <si>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</si>
  <si>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видатків бюджету Олешківської міської територіальної громади на 2026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</si>
</sst>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\-#,##0.00;#,&quot;-&quot;"/>
    <numFmt numFmtId="165" formatCode="#,##0.00_ ;\-#,##0.00\ "/>
  </numFmts>
  <fonts count="7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3" fontId="0" fillId="0" borderId="0" xfId="0" applyNumberFormat="1"/>
    <xf numFmtId="165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9"/>
  <sheetViews>
    <sheetView tabSelected="1" topLeftCell="D1" workbookViewId="0">
      <selection activeCell="D9" sqref="D9:D12"/>
    </sheetView>
  </sheetViews>
  <sheetFormatPr defaultRowHeight="12.75" x14ac:dyDescent="0.2"/>
  <cols>
    <col min="1" max="3" width="12" customWidth="1"/>
    <col min="4" max="4" width="40.7109375" customWidth="1"/>
    <col min="5" max="16" width="15.7109375" customWidth="1"/>
  </cols>
  <sheetData>
    <row r="1" spans="1:16" x14ac:dyDescent="0.2">
      <c r="M1" t="s">
        <v>0</v>
      </c>
    </row>
    <row r="2" spans="1:16" x14ac:dyDescent="0.2">
      <c r="M2" t="s">
        <v>125</v>
      </c>
    </row>
    <row r="3" spans="1:16" x14ac:dyDescent="0.2">
      <c r="M3" t="s">
        <v>145</v>
      </c>
    </row>
    <row r="5" spans="1:16" ht="15.75" x14ac:dyDescent="0.25">
      <c r="A5" s="23" t="s">
        <v>1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</row>
    <row r="6" spans="1:16" ht="15.75" x14ac:dyDescent="0.25">
      <c r="A6" s="23" t="s">
        <v>150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</row>
    <row r="7" spans="1:16" x14ac:dyDescent="0.2">
      <c r="A7" s="1" t="s">
        <v>126</v>
      </c>
    </row>
    <row r="8" spans="1:16" x14ac:dyDescent="0.2">
      <c r="A8" t="s">
        <v>2</v>
      </c>
      <c r="P8" s="2" t="s">
        <v>3</v>
      </c>
    </row>
    <row r="9" spans="1:16" x14ac:dyDescent="0.2">
      <c r="A9" s="25" t="s">
        <v>4</v>
      </c>
      <c r="B9" s="25" t="s">
        <v>5</v>
      </c>
      <c r="C9" s="25" t="s">
        <v>6</v>
      </c>
      <c r="D9" s="26" t="s">
        <v>7</v>
      </c>
      <c r="E9" s="26" t="s">
        <v>8</v>
      </c>
      <c r="F9" s="26"/>
      <c r="G9" s="26"/>
      <c r="H9" s="26"/>
      <c r="I9" s="26"/>
      <c r="J9" s="26" t="s">
        <v>15</v>
      </c>
      <c r="K9" s="26"/>
      <c r="L9" s="26"/>
      <c r="M9" s="26"/>
      <c r="N9" s="26"/>
      <c r="O9" s="26"/>
      <c r="P9" s="27" t="s">
        <v>17</v>
      </c>
    </row>
    <row r="10" spans="1:16" x14ac:dyDescent="0.2">
      <c r="A10" s="26"/>
      <c r="B10" s="26"/>
      <c r="C10" s="26"/>
      <c r="D10" s="26"/>
      <c r="E10" s="27" t="s">
        <v>9</v>
      </c>
      <c r="F10" s="26" t="s">
        <v>10</v>
      </c>
      <c r="G10" s="26" t="s">
        <v>11</v>
      </c>
      <c r="H10" s="26"/>
      <c r="I10" s="26" t="s">
        <v>14</v>
      </c>
      <c r="J10" s="27" t="s">
        <v>9</v>
      </c>
      <c r="K10" s="26" t="s">
        <v>16</v>
      </c>
      <c r="L10" s="26" t="s">
        <v>10</v>
      </c>
      <c r="M10" s="26" t="s">
        <v>11</v>
      </c>
      <c r="N10" s="26"/>
      <c r="O10" s="26" t="s">
        <v>14</v>
      </c>
      <c r="P10" s="26"/>
    </row>
    <row r="11" spans="1:16" x14ac:dyDescent="0.2">
      <c r="A11" s="26"/>
      <c r="B11" s="26"/>
      <c r="C11" s="26"/>
      <c r="D11" s="26"/>
      <c r="E11" s="26"/>
      <c r="F11" s="26"/>
      <c r="G11" s="26" t="s">
        <v>12</v>
      </c>
      <c r="H11" s="26" t="s">
        <v>13</v>
      </c>
      <c r="I11" s="26"/>
      <c r="J11" s="26"/>
      <c r="K11" s="26"/>
      <c r="L11" s="26"/>
      <c r="M11" s="26" t="s">
        <v>12</v>
      </c>
      <c r="N11" s="26" t="s">
        <v>13</v>
      </c>
      <c r="O11" s="26"/>
      <c r="P11" s="26"/>
    </row>
    <row r="12" spans="1:16" ht="44.25" customHeight="1" x14ac:dyDescent="0.2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</row>
    <row r="13" spans="1:16" x14ac:dyDescent="0.2">
      <c r="A13" s="3">
        <v>1</v>
      </c>
      <c r="B13" s="3">
        <v>2</v>
      </c>
      <c r="C13" s="3">
        <v>3</v>
      </c>
      <c r="D13" s="3">
        <v>4</v>
      </c>
      <c r="E13" s="4">
        <v>5</v>
      </c>
      <c r="F13" s="3">
        <v>6</v>
      </c>
      <c r="G13" s="3">
        <v>7</v>
      </c>
      <c r="H13" s="3">
        <v>8</v>
      </c>
      <c r="I13" s="3">
        <v>9</v>
      </c>
      <c r="J13" s="4">
        <v>10</v>
      </c>
      <c r="K13" s="3">
        <v>11</v>
      </c>
      <c r="L13" s="3">
        <v>12</v>
      </c>
      <c r="M13" s="3">
        <v>13</v>
      </c>
      <c r="N13" s="3">
        <v>14</v>
      </c>
      <c r="O13" s="3">
        <v>15</v>
      </c>
      <c r="P13" s="4">
        <v>16</v>
      </c>
    </row>
    <row r="14" spans="1:16" ht="23.25" customHeight="1" x14ac:dyDescent="0.2">
      <c r="A14" s="5" t="s">
        <v>18</v>
      </c>
      <c r="B14" s="5" t="s">
        <v>19</v>
      </c>
      <c r="C14" s="5" t="s">
        <v>19</v>
      </c>
      <c r="D14" s="6" t="s">
        <v>20</v>
      </c>
      <c r="E14" s="7">
        <f>+E15</f>
        <v>24161300</v>
      </c>
      <c r="F14" s="7">
        <f t="shared" ref="F14:P14" si="0">+F15</f>
        <v>24161300</v>
      </c>
      <c r="G14" s="7">
        <f t="shared" si="0"/>
        <v>14896000</v>
      </c>
      <c r="H14" s="7">
        <f t="shared" si="0"/>
        <v>0</v>
      </c>
      <c r="I14" s="7">
        <f t="shared" si="0"/>
        <v>0</v>
      </c>
      <c r="J14" s="7">
        <f t="shared" si="0"/>
        <v>0</v>
      </c>
      <c r="K14" s="7">
        <f t="shared" si="0"/>
        <v>0</v>
      </c>
      <c r="L14" s="7">
        <f t="shared" si="0"/>
        <v>0</v>
      </c>
      <c r="M14" s="7">
        <f t="shared" si="0"/>
        <v>0</v>
      </c>
      <c r="N14" s="7">
        <f t="shared" si="0"/>
        <v>0</v>
      </c>
      <c r="O14" s="7">
        <f t="shared" si="0"/>
        <v>0</v>
      </c>
      <c r="P14" s="7">
        <f t="shared" si="0"/>
        <v>24161300</v>
      </c>
    </row>
    <row r="15" spans="1:16" ht="23.25" customHeight="1" x14ac:dyDescent="0.2">
      <c r="A15" s="5" t="s">
        <v>21</v>
      </c>
      <c r="B15" s="5" t="s">
        <v>19</v>
      </c>
      <c r="C15" s="5" t="s">
        <v>19</v>
      </c>
      <c r="D15" s="6" t="s">
        <v>20</v>
      </c>
      <c r="E15" s="7">
        <f t="shared" ref="E15:P15" si="1">SUM(E16:E31)</f>
        <v>24161300</v>
      </c>
      <c r="F15" s="7">
        <f t="shared" si="1"/>
        <v>24161300</v>
      </c>
      <c r="G15" s="7">
        <f t="shared" si="1"/>
        <v>14896000</v>
      </c>
      <c r="H15" s="7">
        <f t="shared" si="1"/>
        <v>0</v>
      </c>
      <c r="I15" s="7">
        <f t="shared" si="1"/>
        <v>0</v>
      </c>
      <c r="J15" s="7">
        <f t="shared" si="1"/>
        <v>0</v>
      </c>
      <c r="K15" s="7">
        <f t="shared" si="1"/>
        <v>0</v>
      </c>
      <c r="L15" s="7">
        <f t="shared" si="1"/>
        <v>0</v>
      </c>
      <c r="M15" s="7">
        <f t="shared" si="1"/>
        <v>0</v>
      </c>
      <c r="N15" s="7">
        <f t="shared" si="1"/>
        <v>0</v>
      </c>
      <c r="O15" s="7">
        <f t="shared" si="1"/>
        <v>0</v>
      </c>
      <c r="P15" s="7">
        <f t="shared" si="1"/>
        <v>24161300</v>
      </c>
    </row>
    <row r="16" spans="1:16" ht="38.25" x14ac:dyDescent="0.2">
      <c r="A16" s="3" t="s">
        <v>22</v>
      </c>
      <c r="B16" s="3" t="s">
        <v>23</v>
      </c>
      <c r="C16" s="3" t="s">
        <v>24</v>
      </c>
      <c r="D16" s="8" t="s">
        <v>25</v>
      </c>
      <c r="E16" s="9">
        <f>+F16</f>
        <v>14310000</v>
      </c>
      <c r="F16" s="10">
        <v>14310000</v>
      </c>
      <c r="G16" s="10">
        <v>11000000</v>
      </c>
      <c r="H16" s="10"/>
      <c r="I16" s="10"/>
      <c r="J16" s="9">
        <f>+K16</f>
        <v>0</v>
      </c>
      <c r="K16" s="10"/>
      <c r="L16" s="10"/>
      <c r="M16" s="10"/>
      <c r="N16" s="10"/>
      <c r="O16" s="10"/>
      <c r="P16" s="9">
        <f t="shared" ref="P16:P60" si="2">E16 + J16</f>
        <v>14310000</v>
      </c>
    </row>
    <row r="17" spans="1:16" ht="25.5" x14ac:dyDescent="0.2">
      <c r="A17" s="3" t="s">
        <v>26</v>
      </c>
      <c r="B17" s="3" t="s">
        <v>27</v>
      </c>
      <c r="C17" s="3" t="s">
        <v>28</v>
      </c>
      <c r="D17" s="8" t="s">
        <v>29</v>
      </c>
      <c r="E17" s="9">
        <f t="shared" ref="E17:E31" si="3">+F17</f>
        <v>2925000</v>
      </c>
      <c r="F17" s="10">
        <f>2820000+105000</f>
        <v>2925000</v>
      </c>
      <c r="G17" s="10">
        <f>2310000+86000</f>
        <v>2396000</v>
      </c>
      <c r="H17" s="10"/>
      <c r="I17" s="10"/>
      <c r="J17" s="9">
        <v>0</v>
      </c>
      <c r="K17" s="10"/>
      <c r="L17" s="10"/>
      <c r="M17" s="10"/>
      <c r="N17" s="10"/>
      <c r="O17" s="10"/>
      <c r="P17" s="9">
        <f t="shared" si="2"/>
        <v>2925000</v>
      </c>
    </row>
    <row r="18" spans="1:16" ht="25.5" x14ac:dyDescent="0.2">
      <c r="A18" s="3" t="s">
        <v>30</v>
      </c>
      <c r="B18" s="3" t="s">
        <v>31</v>
      </c>
      <c r="C18" s="3" t="s">
        <v>32</v>
      </c>
      <c r="D18" s="8" t="s">
        <v>33</v>
      </c>
      <c r="E18" s="9">
        <f t="shared" si="3"/>
        <v>0</v>
      </c>
      <c r="F18" s="10"/>
      <c r="G18" s="10"/>
      <c r="H18" s="10"/>
      <c r="I18" s="10"/>
      <c r="J18" s="9">
        <v>0</v>
      </c>
      <c r="K18" s="10"/>
      <c r="L18" s="10"/>
      <c r="M18" s="10"/>
      <c r="N18" s="10"/>
      <c r="O18" s="10"/>
      <c r="P18" s="9">
        <f t="shared" si="2"/>
        <v>0</v>
      </c>
    </row>
    <row r="19" spans="1:16" ht="38.25" x14ac:dyDescent="0.2">
      <c r="A19" s="3" t="s">
        <v>34</v>
      </c>
      <c r="B19" s="3" t="s">
        <v>35</v>
      </c>
      <c r="C19" s="3" t="s">
        <v>36</v>
      </c>
      <c r="D19" s="8" t="s">
        <v>37</v>
      </c>
      <c r="E19" s="9">
        <f t="shared" si="3"/>
        <v>0</v>
      </c>
      <c r="F19" s="10"/>
      <c r="G19" s="10"/>
      <c r="H19" s="10"/>
      <c r="I19" s="10"/>
      <c r="J19" s="9">
        <v>0</v>
      </c>
      <c r="K19" s="10"/>
      <c r="L19" s="10"/>
      <c r="M19" s="10"/>
      <c r="N19" s="10"/>
      <c r="O19" s="10"/>
      <c r="P19" s="9">
        <f t="shared" si="2"/>
        <v>0</v>
      </c>
    </row>
    <row r="20" spans="1:16" ht="51" x14ac:dyDescent="0.2">
      <c r="A20" s="3" t="s">
        <v>38</v>
      </c>
      <c r="B20" s="3" t="s">
        <v>39</v>
      </c>
      <c r="C20" s="3" t="s">
        <v>40</v>
      </c>
      <c r="D20" s="8" t="s">
        <v>41</v>
      </c>
      <c r="E20" s="9">
        <f t="shared" si="3"/>
        <v>2261000</v>
      </c>
      <c r="F20" s="10">
        <v>2261000</v>
      </c>
      <c r="G20" s="10">
        <v>1500000</v>
      </c>
      <c r="H20" s="10"/>
      <c r="I20" s="10"/>
      <c r="J20" s="9">
        <f>+K20</f>
        <v>0</v>
      </c>
      <c r="K20" s="10"/>
      <c r="L20" s="10"/>
      <c r="M20" s="10"/>
      <c r="N20" s="10"/>
      <c r="O20" s="10"/>
      <c r="P20" s="9">
        <f t="shared" si="2"/>
        <v>2261000</v>
      </c>
    </row>
    <row r="21" spans="1:16" ht="25.5" x14ac:dyDescent="0.2">
      <c r="A21" s="3" t="s">
        <v>42</v>
      </c>
      <c r="B21" s="3" t="s">
        <v>43</v>
      </c>
      <c r="C21" s="3" t="s">
        <v>44</v>
      </c>
      <c r="D21" s="8" t="s">
        <v>45</v>
      </c>
      <c r="E21" s="9">
        <f t="shared" si="3"/>
        <v>4000000</v>
      </c>
      <c r="F21" s="10">
        <v>4000000</v>
      </c>
      <c r="G21" s="10"/>
      <c r="H21" s="10"/>
      <c r="I21" s="10"/>
      <c r="J21" s="9">
        <v>0</v>
      </c>
      <c r="K21" s="10"/>
      <c r="L21" s="10"/>
      <c r="M21" s="10"/>
      <c r="N21" s="10"/>
      <c r="O21" s="10"/>
      <c r="P21" s="9">
        <f t="shared" si="2"/>
        <v>4000000</v>
      </c>
    </row>
    <row r="22" spans="1:16" ht="27" customHeight="1" x14ac:dyDescent="0.2">
      <c r="A22" s="3" t="s">
        <v>46</v>
      </c>
      <c r="B22" s="3" t="s">
        <v>47</v>
      </c>
      <c r="C22" s="3" t="s">
        <v>48</v>
      </c>
      <c r="D22" s="8" t="s">
        <v>49</v>
      </c>
      <c r="E22" s="9">
        <f t="shared" si="3"/>
        <v>140300</v>
      </c>
      <c r="F22" s="10">
        <v>140300</v>
      </c>
      <c r="G22" s="10"/>
      <c r="H22" s="10"/>
      <c r="I22" s="10"/>
      <c r="J22" s="9">
        <v>0</v>
      </c>
      <c r="K22" s="10"/>
      <c r="L22" s="10"/>
      <c r="M22" s="10"/>
      <c r="N22" s="10"/>
      <c r="O22" s="10"/>
      <c r="P22" s="9">
        <f t="shared" si="2"/>
        <v>140300</v>
      </c>
    </row>
    <row r="23" spans="1:16" ht="38.25" x14ac:dyDescent="0.2">
      <c r="A23" s="13" t="s">
        <v>50</v>
      </c>
      <c r="B23" s="3" t="s">
        <v>51</v>
      </c>
      <c r="C23" s="3" t="s">
        <v>52</v>
      </c>
      <c r="D23" s="8" t="s">
        <v>53</v>
      </c>
      <c r="E23" s="9">
        <f t="shared" si="3"/>
        <v>305000</v>
      </c>
      <c r="F23" s="10">
        <v>305000</v>
      </c>
      <c r="G23" s="10"/>
      <c r="H23" s="10"/>
      <c r="I23" s="10"/>
      <c r="J23" s="9">
        <v>0</v>
      </c>
      <c r="K23" s="10"/>
      <c r="L23" s="10"/>
      <c r="M23" s="10"/>
      <c r="N23" s="10"/>
      <c r="O23" s="10"/>
      <c r="P23" s="9">
        <f t="shared" si="2"/>
        <v>305000</v>
      </c>
    </row>
    <row r="24" spans="1:16" ht="24.75" customHeight="1" x14ac:dyDescent="0.2">
      <c r="A24" s="13" t="s">
        <v>131</v>
      </c>
      <c r="B24" s="3">
        <v>4082</v>
      </c>
      <c r="C24" s="3" t="s">
        <v>54</v>
      </c>
      <c r="D24" s="8" t="s">
        <v>129</v>
      </c>
      <c r="E24" s="9">
        <f t="shared" si="3"/>
        <v>200000</v>
      </c>
      <c r="F24" s="10">
        <v>200000</v>
      </c>
      <c r="G24" s="10"/>
      <c r="H24" s="10"/>
      <c r="I24" s="10"/>
      <c r="J24" s="9">
        <v>0</v>
      </c>
      <c r="K24" s="10"/>
      <c r="L24" s="10"/>
      <c r="M24" s="10"/>
      <c r="N24" s="10"/>
      <c r="O24" s="10"/>
      <c r="P24" s="9">
        <f t="shared" si="2"/>
        <v>200000</v>
      </c>
    </row>
    <row r="25" spans="1:16" ht="25.5" x14ac:dyDescent="0.2">
      <c r="A25" s="13" t="s">
        <v>132</v>
      </c>
      <c r="B25" s="3">
        <v>6017</v>
      </c>
      <c r="C25" s="3" t="s">
        <v>55</v>
      </c>
      <c r="D25" s="8" t="s">
        <v>130</v>
      </c>
      <c r="E25" s="9">
        <f>+F25+I25</f>
        <v>0</v>
      </c>
      <c r="F25" s="10"/>
      <c r="G25" s="10"/>
      <c r="H25" s="10"/>
      <c r="I25" s="10"/>
      <c r="J25" s="9">
        <v>0</v>
      </c>
      <c r="K25" s="10"/>
      <c r="L25" s="10"/>
      <c r="M25" s="10"/>
      <c r="N25" s="10"/>
      <c r="O25" s="10"/>
      <c r="P25" s="9">
        <f t="shared" si="2"/>
        <v>0</v>
      </c>
    </row>
    <row r="26" spans="1:16" ht="25.5" x14ac:dyDescent="0.2">
      <c r="A26" s="3" t="s">
        <v>56</v>
      </c>
      <c r="B26" s="3" t="s">
        <v>57</v>
      </c>
      <c r="C26" s="3" t="s">
        <v>58</v>
      </c>
      <c r="D26" s="8" t="s">
        <v>59</v>
      </c>
      <c r="E26" s="9">
        <f t="shared" si="3"/>
        <v>0</v>
      </c>
      <c r="F26" s="10"/>
      <c r="G26" s="10"/>
      <c r="H26" s="10"/>
      <c r="I26" s="10"/>
      <c r="J26" s="9">
        <v>0</v>
      </c>
      <c r="K26" s="10"/>
      <c r="L26" s="10"/>
      <c r="M26" s="10"/>
      <c r="N26" s="10"/>
      <c r="O26" s="10"/>
      <c r="P26" s="9">
        <f t="shared" si="2"/>
        <v>0</v>
      </c>
    </row>
    <row r="27" spans="1:16" ht="22.5" customHeight="1" x14ac:dyDescent="0.2">
      <c r="A27" s="3" t="s">
        <v>60</v>
      </c>
      <c r="B27" s="3" t="s">
        <v>61</v>
      </c>
      <c r="C27" s="3" t="s">
        <v>62</v>
      </c>
      <c r="D27" s="8" t="s">
        <v>63</v>
      </c>
      <c r="E27" s="9">
        <f t="shared" si="3"/>
        <v>0</v>
      </c>
      <c r="F27" s="10"/>
      <c r="G27" s="10"/>
      <c r="H27" s="10"/>
      <c r="I27" s="10"/>
      <c r="J27" s="9">
        <v>0</v>
      </c>
      <c r="K27" s="10"/>
      <c r="L27" s="10"/>
      <c r="M27" s="10"/>
      <c r="N27" s="10"/>
      <c r="O27" s="10"/>
      <c r="P27" s="9">
        <f t="shared" si="2"/>
        <v>0</v>
      </c>
    </row>
    <row r="28" spans="1:16" ht="25.5" x14ac:dyDescent="0.2">
      <c r="A28" s="3" t="s">
        <v>64</v>
      </c>
      <c r="B28" s="3" t="s">
        <v>65</v>
      </c>
      <c r="C28" s="3" t="s">
        <v>66</v>
      </c>
      <c r="D28" s="8" t="s">
        <v>67</v>
      </c>
      <c r="E28" s="9">
        <f t="shared" si="3"/>
        <v>20000</v>
      </c>
      <c r="F28" s="10">
        <v>20000</v>
      </c>
      <c r="G28" s="10"/>
      <c r="H28" s="10"/>
      <c r="I28" s="10"/>
      <c r="J28" s="9">
        <v>0</v>
      </c>
      <c r="K28" s="10"/>
      <c r="L28" s="10"/>
      <c r="M28" s="10"/>
      <c r="N28" s="10"/>
      <c r="O28" s="10"/>
      <c r="P28" s="9">
        <f t="shared" si="2"/>
        <v>20000</v>
      </c>
    </row>
    <row r="29" spans="1:16" ht="38.25" x14ac:dyDescent="0.2">
      <c r="A29" s="3" t="s">
        <v>68</v>
      </c>
      <c r="B29" s="3" t="s">
        <v>69</v>
      </c>
      <c r="C29" s="3" t="s">
        <v>70</v>
      </c>
      <c r="D29" s="8" t="s">
        <v>71</v>
      </c>
      <c r="E29" s="9">
        <f t="shared" si="3"/>
        <v>0</v>
      </c>
      <c r="F29" s="10"/>
      <c r="G29" s="10"/>
      <c r="H29" s="10"/>
      <c r="I29" s="10"/>
      <c r="J29" s="9">
        <v>0</v>
      </c>
      <c r="K29" s="10"/>
      <c r="L29" s="10"/>
      <c r="M29" s="10"/>
      <c r="N29" s="10"/>
      <c r="O29" s="10"/>
      <c r="P29" s="9">
        <f t="shared" si="2"/>
        <v>0</v>
      </c>
    </row>
    <row r="30" spans="1:16" ht="25.5" x14ac:dyDescent="0.2">
      <c r="A30" s="16" t="s">
        <v>72</v>
      </c>
      <c r="B30" s="16" t="s">
        <v>73</v>
      </c>
      <c r="C30" s="16" t="s">
        <v>74</v>
      </c>
      <c r="D30" s="8" t="s">
        <v>75</v>
      </c>
      <c r="E30" s="9">
        <f t="shared" ref="E30" si="4">+F30</f>
        <v>0</v>
      </c>
      <c r="F30" s="10"/>
      <c r="G30" s="10"/>
      <c r="H30" s="10"/>
      <c r="I30" s="10"/>
      <c r="J30" s="9">
        <v>0</v>
      </c>
      <c r="K30" s="10"/>
      <c r="L30" s="10"/>
      <c r="M30" s="10"/>
      <c r="N30" s="10"/>
      <c r="O30" s="10"/>
      <c r="P30" s="9">
        <f t="shared" ref="P30" si="5">E30 + J30</f>
        <v>0</v>
      </c>
    </row>
    <row r="31" spans="1:16" ht="30.75" customHeight="1" x14ac:dyDescent="0.2">
      <c r="A31" s="13" t="s">
        <v>133</v>
      </c>
      <c r="B31" s="3">
        <v>8230</v>
      </c>
      <c r="C31" s="3" t="s">
        <v>74</v>
      </c>
      <c r="D31" s="8" t="s">
        <v>134</v>
      </c>
      <c r="E31" s="9">
        <f t="shared" si="3"/>
        <v>0</v>
      </c>
      <c r="F31" s="10"/>
      <c r="G31" s="10"/>
      <c r="H31" s="10"/>
      <c r="I31" s="10"/>
      <c r="J31" s="9">
        <v>0</v>
      </c>
      <c r="K31" s="10"/>
      <c r="L31" s="10"/>
      <c r="M31" s="10"/>
      <c r="N31" s="10"/>
      <c r="O31" s="10"/>
      <c r="P31" s="9">
        <f t="shared" si="2"/>
        <v>0</v>
      </c>
    </row>
    <row r="32" spans="1:16" ht="25.5" x14ac:dyDescent="0.2">
      <c r="A32" s="5" t="s">
        <v>76</v>
      </c>
      <c r="B32" s="5" t="s">
        <v>19</v>
      </c>
      <c r="C32" s="5" t="s">
        <v>19</v>
      </c>
      <c r="D32" s="6" t="s">
        <v>77</v>
      </c>
      <c r="E32" s="7">
        <f>+E33</f>
        <v>37460300</v>
      </c>
      <c r="F32" s="7">
        <f t="shared" ref="F32:P32" si="6">+F33</f>
        <v>37460300</v>
      </c>
      <c r="G32" s="7">
        <f t="shared" si="6"/>
        <v>30328900</v>
      </c>
      <c r="H32" s="7">
        <f t="shared" si="6"/>
        <v>0</v>
      </c>
      <c r="I32" s="7">
        <f t="shared" si="6"/>
        <v>0</v>
      </c>
      <c r="J32" s="7">
        <f>+L32+O32</f>
        <v>0</v>
      </c>
      <c r="K32" s="7">
        <f t="shared" si="6"/>
        <v>0</v>
      </c>
      <c r="L32" s="7">
        <f t="shared" si="6"/>
        <v>0</v>
      </c>
      <c r="M32" s="7">
        <f t="shared" si="6"/>
        <v>0</v>
      </c>
      <c r="N32" s="7">
        <f t="shared" si="6"/>
        <v>0</v>
      </c>
      <c r="O32" s="7">
        <f t="shared" si="6"/>
        <v>0</v>
      </c>
      <c r="P32" s="7">
        <f t="shared" si="6"/>
        <v>37460300</v>
      </c>
    </row>
    <row r="33" spans="1:16" ht="25.5" x14ac:dyDescent="0.2">
      <c r="A33" s="5" t="s">
        <v>78</v>
      </c>
      <c r="B33" s="5" t="s">
        <v>19</v>
      </c>
      <c r="C33" s="5" t="s">
        <v>19</v>
      </c>
      <c r="D33" s="6" t="s">
        <v>77</v>
      </c>
      <c r="E33" s="7">
        <f>SUM(E34:E47)</f>
        <v>37460300</v>
      </c>
      <c r="F33" s="7">
        <f>SUM(F34:F47)</f>
        <v>37460300</v>
      </c>
      <c r="G33" s="7">
        <f>SUM(G34:G47)</f>
        <v>30328900</v>
      </c>
      <c r="H33" s="7">
        <f>SUM(H34:H47)</f>
        <v>0</v>
      </c>
      <c r="I33" s="7">
        <f>SUM(I34:I47)</f>
        <v>0</v>
      </c>
      <c r="J33" s="7">
        <f t="shared" ref="J33:J47" si="7">+L33+O33</f>
        <v>0</v>
      </c>
      <c r="K33" s="7">
        <f t="shared" ref="K33:P33" si="8">SUM(K34:K47)</f>
        <v>0</v>
      </c>
      <c r="L33" s="7">
        <f t="shared" si="8"/>
        <v>0</v>
      </c>
      <c r="M33" s="7">
        <f t="shared" si="8"/>
        <v>0</v>
      </c>
      <c r="N33" s="7">
        <f t="shared" si="8"/>
        <v>0</v>
      </c>
      <c r="O33" s="7">
        <f t="shared" si="8"/>
        <v>0</v>
      </c>
      <c r="P33" s="7">
        <f t="shared" si="8"/>
        <v>37460300</v>
      </c>
    </row>
    <row r="34" spans="1:16" ht="38.25" x14ac:dyDescent="0.2">
      <c r="A34" s="3" t="s">
        <v>79</v>
      </c>
      <c r="B34" s="3" t="s">
        <v>23</v>
      </c>
      <c r="C34" s="3" t="s">
        <v>24</v>
      </c>
      <c r="D34" s="8" t="s">
        <v>25</v>
      </c>
      <c r="E34" s="9">
        <f>+F34</f>
        <v>4730800</v>
      </c>
      <c r="F34" s="10">
        <v>4730800</v>
      </c>
      <c r="G34" s="10">
        <v>3640000</v>
      </c>
      <c r="H34" s="10"/>
      <c r="I34" s="10"/>
      <c r="J34" s="7">
        <f t="shared" si="7"/>
        <v>0</v>
      </c>
      <c r="K34" s="10"/>
      <c r="L34" s="10"/>
      <c r="M34" s="10"/>
      <c r="N34" s="10"/>
      <c r="O34" s="10"/>
      <c r="P34" s="9">
        <f t="shared" si="2"/>
        <v>4730800</v>
      </c>
    </row>
    <row r="35" spans="1:16" ht="27" customHeight="1" x14ac:dyDescent="0.2">
      <c r="A35" s="3" t="s">
        <v>80</v>
      </c>
      <c r="B35" s="3" t="s">
        <v>81</v>
      </c>
      <c r="C35" s="3" t="s">
        <v>82</v>
      </c>
      <c r="D35" s="8" t="s">
        <v>83</v>
      </c>
      <c r="E35" s="9">
        <f t="shared" ref="E35:E47" si="9">+F35</f>
        <v>900000</v>
      </c>
      <c r="F35" s="10">
        <v>900000</v>
      </c>
      <c r="G35" s="10">
        <v>700000</v>
      </c>
      <c r="H35" s="10"/>
      <c r="I35" s="10"/>
      <c r="J35" s="7">
        <f t="shared" si="7"/>
        <v>0</v>
      </c>
      <c r="K35" s="10"/>
      <c r="L35" s="10"/>
      <c r="M35" s="10"/>
      <c r="N35" s="10"/>
      <c r="O35" s="10"/>
      <c r="P35" s="9">
        <f t="shared" si="2"/>
        <v>900000</v>
      </c>
    </row>
    <row r="36" spans="1:16" ht="38.25" x14ac:dyDescent="0.2">
      <c r="A36" s="3" t="s">
        <v>84</v>
      </c>
      <c r="B36" s="3" t="s">
        <v>85</v>
      </c>
      <c r="C36" s="3" t="s">
        <v>86</v>
      </c>
      <c r="D36" s="8" t="s">
        <v>87</v>
      </c>
      <c r="E36" s="9">
        <f t="shared" si="9"/>
        <v>300000</v>
      </c>
      <c r="F36" s="10">
        <v>300000</v>
      </c>
      <c r="G36" s="10">
        <v>200000</v>
      </c>
      <c r="H36" s="10"/>
      <c r="I36" s="10"/>
      <c r="J36" s="7">
        <f t="shared" si="7"/>
        <v>0</v>
      </c>
      <c r="K36" s="10"/>
      <c r="L36" s="10"/>
      <c r="M36" s="10"/>
      <c r="N36" s="10"/>
      <c r="O36" s="10"/>
      <c r="P36" s="9">
        <f t="shared" si="2"/>
        <v>300000</v>
      </c>
    </row>
    <row r="37" spans="1:16" ht="38.25" x14ac:dyDescent="0.2">
      <c r="A37" s="3" t="s">
        <v>88</v>
      </c>
      <c r="B37" s="3" t="s">
        <v>89</v>
      </c>
      <c r="C37" s="3" t="s">
        <v>86</v>
      </c>
      <c r="D37" s="8" t="s">
        <v>90</v>
      </c>
      <c r="E37" s="9">
        <f t="shared" si="9"/>
        <v>31070500</v>
      </c>
      <c r="F37" s="10">
        <v>31070500</v>
      </c>
      <c r="G37" s="10">
        <v>25467600</v>
      </c>
      <c r="H37" s="10"/>
      <c r="I37" s="10"/>
      <c r="J37" s="7">
        <f t="shared" si="7"/>
        <v>0</v>
      </c>
      <c r="K37" s="10"/>
      <c r="L37" s="10"/>
      <c r="M37" s="10"/>
      <c r="N37" s="10"/>
      <c r="O37" s="10"/>
      <c r="P37" s="9">
        <f t="shared" si="2"/>
        <v>31070500</v>
      </c>
    </row>
    <row r="38" spans="1:16" ht="38.25" x14ac:dyDescent="0.2">
      <c r="A38" s="3" t="s">
        <v>91</v>
      </c>
      <c r="B38" s="3" t="s">
        <v>92</v>
      </c>
      <c r="C38" s="3" t="s">
        <v>28</v>
      </c>
      <c r="D38" s="8" t="s">
        <v>93</v>
      </c>
      <c r="E38" s="9">
        <f t="shared" si="9"/>
        <v>136300</v>
      </c>
      <c r="F38" s="10">
        <v>136300</v>
      </c>
      <c r="G38" s="10">
        <v>101300</v>
      </c>
      <c r="H38" s="10"/>
      <c r="I38" s="10"/>
      <c r="J38" s="7">
        <f t="shared" si="7"/>
        <v>0</v>
      </c>
      <c r="K38" s="10"/>
      <c r="L38" s="10"/>
      <c r="M38" s="10"/>
      <c r="N38" s="10"/>
      <c r="O38" s="10"/>
      <c r="P38" s="9">
        <f t="shared" si="2"/>
        <v>136300</v>
      </c>
    </row>
    <row r="39" spans="1:16" ht="30" customHeight="1" x14ac:dyDescent="0.2">
      <c r="A39" s="13" t="s">
        <v>146</v>
      </c>
      <c r="B39" s="20">
        <v>1141</v>
      </c>
      <c r="C39" s="13" t="s">
        <v>96</v>
      </c>
      <c r="D39" s="8" t="s">
        <v>147</v>
      </c>
      <c r="E39" s="9">
        <f>+F39</f>
        <v>0</v>
      </c>
      <c r="F39" s="10"/>
      <c r="G39" s="10"/>
      <c r="H39" s="10"/>
      <c r="I39" s="10"/>
      <c r="J39" s="7">
        <f>+L39+O39</f>
        <v>0</v>
      </c>
      <c r="K39" s="10"/>
      <c r="L39" s="10"/>
      <c r="M39" s="10"/>
      <c r="N39" s="10"/>
      <c r="O39" s="10"/>
      <c r="P39" s="9">
        <f>E39 + J39</f>
        <v>0</v>
      </c>
    </row>
    <row r="40" spans="1:16" ht="21" customHeight="1" x14ac:dyDescent="0.2">
      <c r="A40" s="3" t="s">
        <v>94</v>
      </c>
      <c r="B40" s="3" t="s">
        <v>95</v>
      </c>
      <c r="C40" s="3" t="s">
        <v>96</v>
      </c>
      <c r="D40" s="8" t="s">
        <v>97</v>
      </c>
      <c r="E40" s="9">
        <f t="shared" si="9"/>
        <v>54300</v>
      </c>
      <c r="F40" s="10">
        <v>54300</v>
      </c>
      <c r="G40" s="10"/>
      <c r="H40" s="10"/>
      <c r="I40" s="10"/>
      <c r="J40" s="7">
        <f t="shared" si="7"/>
        <v>0</v>
      </c>
      <c r="K40" s="10"/>
      <c r="L40" s="10"/>
      <c r="M40" s="10"/>
      <c r="N40" s="10"/>
      <c r="O40" s="10"/>
      <c r="P40" s="9">
        <f t="shared" si="2"/>
        <v>54300</v>
      </c>
    </row>
    <row r="41" spans="1:16" ht="32.25" customHeight="1" x14ac:dyDescent="0.2">
      <c r="A41" s="3" t="s">
        <v>98</v>
      </c>
      <c r="B41" s="3" t="s">
        <v>99</v>
      </c>
      <c r="C41" s="3" t="s">
        <v>96</v>
      </c>
      <c r="D41" s="8" t="s">
        <v>100</v>
      </c>
      <c r="E41" s="9">
        <f t="shared" si="9"/>
        <v>0</v>
      </c>
      <c r="F41" s="10"/>
      <c r="G41" s="10"/>
      <c r="H41" s="10"/>
      <c r="I41" s="10"/>
      <c r="J41" s="7">
        <f t="shared" si="7"/>
        <v>0</v>
      </c>
      <c r="K41" s="10"/>
      <c r="L41" s="10"/>
      <c r="M41" s="10"/>
      <c r="N41" s="10"/>
      <c r="O41" s="10"/>
      <c r="P41" s="9">
        <f t="shared" si="2"/>
        <v>0</v>
      </c>
    </row>
    <row r="42" spans="1:16" ht="31.5" customHeight="1" x14ac:dyDescent="0.2">
      <c r="A42" s="3" t="s">
        <v>101</v>
      </c>
      <c r="B42" s="3" t="s">
        <v>102</v>
      </c>
      <c r="C42" s="3" t="s">
        <v>96</v>
      </c>
      <c r="D42" s="8" t="s">
        <v>103</v>
      </c>
      <c r="E42" s="9">
        <f t="shared" si="9"/>
        <v>0</v>
      </c>
      <c r="F42" s="10"/>
      <c r="G42" s="10"/>
      <c r="H42" s="10"/>
      <c r="I42" s="10"/>
      <c r="J42" s="7">
        <f t="shared" si="7"/>
        <v>0</v>
      </c>
      <c r="K42" s="10"/>
      <c r="L42" s="10"/>
      <c r="M42" s="10"/>
      <c r="N42" s="10"/>
      <c r="O42" s="10"/>
      <c r="P42" s="9">
        <f t="shared" si="2"/>
        <v>0</v>
      </c>
    </row>
    <row r="43" spans="1:16" ht="78" customHeight="1" x14ac:dyDescent="0.2">
      <c r="A43" s="13" t="s">
        <v>137</v>
      </c>
      <c r="B43" s="18">
        <v>1200</v>
      </c>
      <c r="C43" s="18" t="s">
        <v>96</v>
      </c>
      <c r="D43" s="8" t="s">
        <v>140</v>
      </c>
      <c r="E43" s="9">
        <f t="shared" si="9"/>
        <v>0</v>
      </c>
      <c r="F43" s="10"/>
      <c r="G43" s="10"/>
      <c r="H43" s="10"/>
      <c r="I43" s="10"/>
      <c r="J43" s="7">
        <f t="shared" si="7"/>
        <v>0</v>
      </c>
      <c r="K43" s="10"/>
      <c r="L43" s="10"/>
      <c r="M43" s="10"/>
      <c r="N43" s="10"/>
      <c r="O43" s="10"/>
      <c r="P43" s="9">
        <f t="shared" si="2"/>
        <v>0</v>
      </c>
    </row>
    <row r="44" spans="1:16" ht="57" customHeight="1" x14ac:dyDescent="0.2">
      <c r="A44" s="13" t="s">
        <v>138</v>
      </c>
      <c r="B44" s="18">
        <v>1600</v>
      </c>
      <c r="C44" s="18" t="s">
        <v>96</v>
      </c>
      <c r="D44" s="8" t="s">
        <v>139</v>
      </c>
      <c r="E44" s="9">
        <f t="shared" si="9"/>
        <v>0</v>
      </c>
      <c r="F44" s="10"/>
      <c r="G44" s="10"/>
      <c r="H44" s="10"/>
      <c r="I44" s="10"/>
      <c r="J44" s="7">
        <f t="shared" si="7"/>
        <v>0</v>
      </c>
      <c r="K44" s="10"/>
      <c r="L44" s="10"/>
      <c r="M44" s="10"/>
      <c r="N44" s="10"/>
      <c r="O44" s="10"/>
      <c r="P44" s="9">
        <f t="shared" si="2"/>
        <v>0</v>
      </c>
    </row>
    <row r="45" spans="1:16" ht="69.75" customHeight="1" x14ac:dyDescent="0.2">
      <c r="A45" s="13" t="s">
        <v>148</v>
      </c>
      <c r="B45" s="21">
        <v>1700</v>
      </c>
      <c r="C45" s="21" t="s">
        <v>96</v>
      </c>
      <c r="D45" s="8" t="s">
        <v>149</v>
      </c>
      <c r="E45" s="9">
        <f>+F45</f>
        <v>0</v>
      </c>
      <c r="F45" s="10"/>
      <c r="G45" s="10"/>
      <c r="H45" s="10"/>
      <c r="I45" s="10"/>
      <c r="J45" s="7">
        <f>+L45+O45</f>
        <v>0</v>
      </c>
      <c r="K45" s="10"/>
      <c r="L45" s="10"/>
      <c r="M45" s="10"/>
      <c r="N45" s="10"/>
      <c r="O45" s="10"/>
      <c r="P45" s="9">
        <f>E45 + J45</f>
        <v>0</v>
      </c>
    </row>
    <row r="46" spans="1:16" ht="45" customHeight="1" x14ac:dyDescent="0.2">
      <c r="A46" s="17" t="s">
        <v>104</v>
      </c>
      <c r="B46" s="17" t="s">
        <v>105</v>
      </c>
      <c r="C46" s="17" t="s">
        <v>106</v>
      </c>
      <c r="D46" s="8" t="s">
        <v>141</v>
      </c>
      <c r="E46" s="9">
        <f t="shared" si="9"/>
        <v>268400</v>
      </c>
      <c r="F46" s="10">
        <v>268400</v>
      </c>
      <c r="G46" s="10">
        <v>220000</v>
      </c>
      <c r="H46" s="10"/>
      <c r="I46" s="10"/>
      <c r="J46" s="7">
        <f t="shared" si="7"/>
        <v>0</v>
      </c>
      <c r="K46" s="10"/>
      <c r="L46" s="10"/>
      <c r="M46" s="10"/>
      <c r="N46" s="10"/>
      <c r="O46" s="10"/>
      <c r="P46" s="9">
        <f t="shared" si="2"/>
        <v>268400</v>
      </c>
    </row>
    <row r="47" spans="1:16" ht="51" x14ac:dyDescent="0.2">
      <c r="A47" s="13" t="s">
        <v>135</v>
      </c>
      <c r="B47" s="3">
        <v>5061</v>
      </c>
      <c r="C47" s="3" t="s">
        <v>106</v>
      </c>
      <c r="D47" s="8" t="s">
        <v>136</v>
      </c>
      <c r="E47" s="9">
        <f t="shared" si="9"/>
        <v>0</v>
      </c>
      <c r="F47" s="10"/>
      <c r="G47" s="10"/>
      <c r="H47" s="10"/>
      <c r="I47" s="10"/>
      <c r="J47" s="7">
        <f t="shared" si="7"/>
        <v>0</v>
      </c>
      <c r="K47" s="10"/>
      <c r="L47" s="10"/>
      <c r="M47" s="10"/>
      <c r="N47" s="10"/>
      <c r="O47" s="10"/>
      <c r="P47" s="9">
        <f t="shared" si="2"/>
        <v>0</v>
      </c>
    </row>
    <row r="48" spans="1:16" ht="25.5" x14ac:dyDescent="0.2">
      <c r="A48" s="5" t="s">
        <v>107</v>
      </c>
      <c r="B48" s="5" t="s">
        <v>19</v>
      </c>
      <c r="C48" s="5" t="s">
        <v>19</v>
      </c>
      <c r="D48" s="6" t="s">
        <v>108</v>
      </c>
      <c r="E48" s="7">
        <f>+E49</f>
        <v>2067200</v>
      </c>
      <c r="F48" s="7">
        <f t="shared" ref="F48:P48" si="10">+F49</f>
        <v>2067200</v>
      </c>
      <c r="G48" s="7">
        <f t="shared" si="10"/>
        <v>1358300</v>
      </c>
      <c r="H48" s="7">
        <f t="shared" si="10"/>
        <v>0</v>
      </c>
      <c r="I48" s="7">
        <f t="shared" si="10"/>
        <v>0</v>
      </c>
      <c r="J48" s="7">
        <f t="shared" si="10"/>
        <v>0</v>
      </c>
      <c r="K48" s="7">
        <f t="shared" si="10"/>
        <v>0</v>
      </c>
      <c r="L48" s="7">
        <f t="shared" si="10"/>
        <v>0</v>
      </c>
      <c r="M48" s="7">
        <f t="shared" si="10"/>
        <v>0</v>
      </c>
      <c r="N48" s="7">
        <f t="shared" si="10"/>
        <v>0</v>
      </c>
      <c r="O48" s="7">
        <f t="shared" si="10"/>
        <v>0</v>
      </c>
      <c r="P48" s="7">
        <f t="shared" si="10"/>
        <v>2067200</v>
      </c>
    </row>
    <row r="49" spans="1:16" ht="25.5" x14ac:dyDescent="0.2">
      <c r="A49" s="5" t="s">
        <v>109</v>
      </c>
      <c r="B49" s="5" t="s">
        <v>19</v>
      </c>
      <c r="C49" s="5" t="s">
        <v>19</v>
      </c>
      <c r="D49" s="6" t="s">
        <v>108</v>
      </c>
      <c r="E49" s="7">
        <f>+E50+E51</f>
        <v>2067200</v>
      </c>
      <c r="F49" s="7">
        <f t="shared" ref="F49:P49" si="11">+F50+F51</f>
        <v>2067200</v>
      </c>
      <c r="G49" s="7">
        <f t="shared" si="11"/>
        <v>1358300</v>
      </c>
      <c r="H49" s="7">
        <f t="shared" si="11"/>
        <v>0</v>
      </c>
      <c r="I49" s="7">
        <f t="shared" si="11"/>
        <v>0</v>
      </c>
      <c r="J49" s="7">
        <f t="shared" si="11"/>
        <v>0</v>
      </c>
      <c r="K49" s="7">
        <f t="shared" si="11"/>
        <v>0</v>
      </c>
      <c r="L49" s="7">
        <f t="shared" si="11"/>
        <v>0</v>
      </c>
      <c r="M49" s="7">
        <f t="shared" si="11"/>
        <v>0</v>
      </c>
      <c r="N49" s="7">
        <f t="shared" si="11"/>
        <v>0</v>
      </c>
      <c r="O49" s="7">
        <f t="shared" si="11"/>
        <v>0</v>
      </c>
      <c r="P49" s="7">
        <f t="shared" si="11"/>
        <v>2067200</v>
      </c>
    </row>
    <row r="50" spans="1:16" ht="42.75" customHeight="1" x14ac:dyDescent="0.2">
      <c r="A50" s="3" t="s">
        <v>110</v>
      </c>
      <c r="B50" s="3" t="s">
        <v>23</v>
      </c>
      <c r="C50" s="3" t="s">
        <v>24</v>
      </c>
      <c r="D50" s="8" t="s">
        <v>25</v>
      </c>
      <c r="E50" s="9">
        <f>+F50</f>
        <v>1717200</v>
      </c>
      <c r="F50" s="10">
        <v>1717200</v>
      </c>
      <c r="G50" s="10">
        <v>1358300</v>
      </c>
      <c r="H50" s="10"/>
      <c r="I50" s="10">
        <v>0</v>
      </c>
      <c r="J50" s="9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9">
        <f t="shared" si="2"/>
        <v>1717200</v>
      </c>
    </row>
    <row r="51" spans="1:16" ht="38.25" customHeight="1" x14ac:dyDescent="0.2">
      <c r="A51" s="22" t="s">
        <v>42</v>
      </c>
      <c r="B51" s="22" t="s">
        <v>43</v>
      </c>
      <c r="C51" s="22" t="s">
        <v>44</v>
      </c>
      <c r="D51" s="8" t="s">
        <v>45</v>
      </c>
      <c r="E51" s="9">
        <f t="shared" ref="E51" si="12">+F51</f>
        <v>350000</v>
      </c>
      <c r="F51" s="10">
        <v>350000</v>
      </c>
      <c r="G51" s="10"/>
      <c r="H51" s="10"/>
      <c r="I51" s="10"/>
      <c r="J51" s="9">
        <v>0</v>
      </c>
      <c r="K51" s="10"/>
      <c r="L51" s="10"/>
      <c r="M51" s="10"/>
      <c r="N51" s="10"/>
      <c r="O51" s="10"/>
      <c r="P51" s="9">
        <f t="shared" ref="P51" si="13">E51 + J51</f>
        <v>350000</v>
      </c>
    </row>
    <row r="52" spans="1:16" ht="25.5" x14ac:dyDescent="0.2">
      <c r="A52" s="5" t="s">
        <v>111</v>
      </c>
      <c r="B52" s="5" t="s">
        <v>19</v>
      </c>
      <c r="C52" s="5" t="s">
        <v>19</v>
      </c>
      <c r="D52" s="6" t="s">
        <v>112</v>
      </c>
      <c r="E52" s="7">
        <f>+E53</f>
        <v>2130000</v>
      </c>
      <c r="F52" s="7">
        <f t="shared" ref="F52:I52" si="14">+F53</f>
        <v>1630000</v>
      </c>
      <c r="G52" s="7">
        <f t="shared" si="14"/>
        <v>1270000</v>
      </c>
      <c r="H52" s="7">
        <f t="shared" si="14"/>
        <v>0</v>
      </c>
      <c r="I52" s="7">
        <f t="shared" si="14"/>
        <v>0</v>
      </c>
      <c r="J52" s="7">
        <f>+J53</f>
        <v>0</v>
      </c>
      <c r="K52" s="7">
        <f t="shared" ref="K52:P52" si="15">+K53</f>
        <v>0</v>
      </c>
      <c r="L52" s="7">
        <f t="shared" si="15"/>
        <v>0</v>
      </c>
      <c r="M52" s="7">
        <f t="shared" si="15"/>
        <v>0</v>
      </c>
      <c r="N52" s="7">
        <f t="shared" si="15"/>
        <v>0</v>
      </c>
      <c r="O52" s="7">
        <f t="shared" si="15"/>
        <v>0</v>
      </c>
      <c r="P52" s="7">
        <f t="shared" si="15"/>
        <v>2130000</v>
      </c>
    </row>
    <row r="53" spans="1:16" ht="25.5" x14ac:dyDescent="0.2">
      <c r="A53" s="5" t="s">
        <v>113</v>
      </c>
      <c r="B53" s="5" t="s">
        <v>19</v>
      </c>
      <c r="C53" s="5" t="s">
        <v>19</v>
      </c>
      <c r="D53" s="6" t="s">
        <v>112</v>
      </c>
      <c r="E53" s="7">
        <f>SUM(E54:E57)</f>
        <v>2130000</v>
      </c>
      <c r="F53" s="7">
        <f t="shared" ref="F53:O53" si="16">SUM(F54:F57)</f>
        <v>1630000</v>
      </c>
      <c r="G53" s="7">
        <f t="shared" si="16"/>
        <v>1270000</v>
      </c>
      <c r="H53" s="7">
        <f t="shared" si="16"/>
        <v>0</v>
      </c>
      <c r="I53" s="7">
        <f t="shared" si="16"/>
        <v>0</v>
      </c>
      <c r="J53" s="7">
        <f t="shared" si="16"/>
        <v>0</v>
      </c>
      <c r="K53" s="7">
        <f t="shared" si="16"/>
        <v>0</v>
      </c>
      <c r="L53" s="7">
        <f t="shared" si="16"/>
        <v>0</v>
      </c>
      <c r="M53" s="7">
        <f t="shared" si="16"/>
        <v>0</v>
      </c>
      <c r="N53" s="7">
        <f t="shared" si="16"/>
        <v>0</v>
      </c>
      <c r="O53" s="7">
        <f t="shared" si="16"/>
        <v>0</v>
      </c>
      <c r="P53" s="7">
        <f t="shared" ref="P53" si="17">SUM(P54:P57)</f>
        <v>2130000</v>
      </c>
    </row>
    <row r="54" spans="1:16" ht="38.25" x14ac:dyDescent="0.2">
      <c r="A54" s="3" t="s">
        <v>114</v>
      </c>
      <c r="B54" s="3" t="s">
        <v>23</v>
      </c>
      <c r="C54" s="3" t="s">
        <v>24</v>
      </c>
      <c r="D54" s="8" t="s">
        <v>25</v>
      </c>
      <c r="E54" s="9">
        <f>+F54</f>
        <v>1630000</v>
      </c>
      <c r="F54" s="10">
        <v>1630000</v>
      </c>
      <c r="G54" s="10">
        <v>1270000</v>
      </c>
      <c r="H54" s="10"/>
      <c r="I54" s="10"/>
      <c r="J54" s="9">
        <f>+L54+O54</f>
        <v>0</v>
      </c>
      <c r="K54" s="10"/>
      <c r="L54" s="10"/>
      <c r="M54" s="10"/>
      <c r="N54" s="10"/>
      <c r="O54" s="10"/>
      <c r="P54" s="9">
        <f t="shared" si="2"/>
        <v>1630000</v>
      </c>
    </row>
    <row r="55" spans="1:16" ht="29.25" customHeight="1" x14ac:dyDescent="0.2">
      <c r="A55" s="3" t="s">
        <v>115</v>
      </c>
      <c r="B55" s="3" t="s">
        <v>116</v>
      </c>
      <c r="C55" s="3" t="s">
        <v>117</v>
      </c>
      <c r="D55" s="8" t="s">
        <v>118</v>
      </c>
      <c r="E55" s="9">
        <v>500000</v>
      </c>
      <c r="F55" s="10"/>
      <c r="G55" s="10"/>
      <c r="H55" s="10"/>
      <c r="I55" s="10"/>
      <c r="J55" s="9">
        <f t="shared" ref="J55:J60" si="18">+L55+O55</f>
        <v>0</v>
      </c>
      <c r="K55" s="10"/>
      <c r="L55" s="10"/>
      <c r="M55" s="10"/>
      <c r="N55" s="10"/>
      <c r="O55" s="10"/>
      <c r="P55" s="9">
        <f t="shared" si="2"/>
        <v>500000</v>
      </c>
    </row>
    <row r="56" spans="1:16" ht="29.25" customHeight="1" x14ac:dyDescent="0.2">
      <c r="A56" s="19">
        <v>3719770</v>
      </c>
      <c r="B56" s="19">
        <v>9770</v>
      </c>
      <c r="C56" s="13" t="s">
        <v>142</v>
      </c>
      <c r="D56" s="8" t="s">
        <v>143</v>
      </c>
      <c r="E56" s="9">
        <f>+F56</f>
        <v>0</v>
      </c>
      <c r="F56" s="10"/>
      <c r="G56" s="10"/>
      <c r="H56" s="10"/>
      <c r="I56" s="10"/>
      <c r="J56" s="9">
        <f t="shared" si="18"/>
        <v>0</v>
      </c>
      <c r="K56" s="10"/>
      <c r="L56" s="10"/>
      <c r="M56" s="10"/>
      <c r="N56" s="10"/>
      <c r="O56" s="10"/>
      <c r="P56" s="9">
        <f t="shared" si="2"/>
        <v>0</v>
      </c>
    </row>
    <row r="57" spans="1:16" ht="42.75" customHeight="1" x14ac:dyDescent="0.2">
      <c r="A57" s="19">
        <v>3719800</v>
      </c>
      <c r="B57" s="19">
        <v>9800</v>
      </c>
      <c r="C57" s="13" t="s">
        <v>142</v>
      </c>
      <c r="D57" s="8" t="s">
        <v>144</v>
      </c>
      <c r="E57" s="9">
        <f>+F57</f>
        <v>0</v>
      </c>
      <c r="F57" s="10"/>
      <c r="G57" s="10"/>
      <c r="H57" s="10"/>
      <c r="I57" s="10"/>
      <c r="J57" s="9">
        <f t="shared" si="18"/>
        <v>0</v>
      </c>
      <c r="K57" s="10"/>
      <c r="L57" s="10"/>
      <c r="M57" s="10"/>
      <c r="N57" s="10"/>
      <c r="O57" s="10"/>
      <c r="P57" s="9">
        <f t="shared" si="2"/>
        <v>0</v>
      </c>
    </row>
    <row r="58" spans="1:16" ht="32.25" customHeight="1" x14ac:dyDescent="0.2">
      <c r="A58" s="5" t="s">
        <v>119</v>
      </c>
      <c r="B58" s="5" t="s">
        <v>19</v>
      </c>
      <c r="C58" s="5" t="s">
        <v>19</v>
      </c>
      <c r="D58" s="6" t="s">
        <v>120</v>
      </c>
      <c r="E58" s="7">
        <f>+E59</f>
        <v>7584100</v>
      </c>
      <c r="F58" s="7">
        <f t="shared" ref="F58:P59" si="19">+F59</f>
        <v>7584100</v>
      </c>
      <c r="G58" s="7">
        <f t="shared" si="19"/>
        <v>5546800</v>
      </c>
      <c r="H58" s="7">
        <f t="shared" si="19"/>
        <v>0</v>
      </c>
      <c r="I58" s="7">
        <f t="shared" si="19"/>
        <v>0</v>
      </c>
      <c r="J58" s="7">
        <f t="shared" si="18"/>
        <v>0</v>
      </c>
      <c r="K58" s="7">
        <f t="shared" si="19"/>
        <v>0</v>
      </c>
      <c r="L58" s="7">
        <f t="shared" si="19"/>
        <v>0</v>
      </c>
      <c r="M58" s="7">
        <f t="shared" si="19"/>
        <v>0</v>
      </c>
      <c r="N58" s="7">
        <f t="shared" si="19"/>
        <v>0</v>
      </c>
      <c r="O58" s="7">
        <f t="shared" si="19"/>
        <v>0</v>
      </c>
      <c r="P58" s="7">
        <f t="shared" si="19"/>
        <v>7584100</v>
      </c>
    </row>
    <row r="59" spans="1:16" ht="32.25" customHeight="1" x14ac:dyDescent="0.2">
      <c r="A59" s="5" t="s">
        <v>121</v>
      </c>
      <c r="B59" s="5" t="s">
        <v>19</v>
      </c>
      <c r="C59" s="5" t="s">
        <v>19</v>
      </c>
      <c r="D59" s="6" t="s">
        <v>120</v>
      </c>
      <c r="E59" s="7">
        <f>+E60</f>
        <v>7584100</v>
      </c>
      <c r="F59" s="7">
        <f t="shared" si="19"/>
        <v>7584100</v>
      </c>
      <c r="G59" s="7">
        <f t="shared" si="19"/>
        <v>5546800</v>
      </c>
      <c r="H59" s="7">
        <f t="shared" si="19"/>
        <v>0</v>
      </c>
      <c r="I59" s="7">
        <f t="shared" si="19"/>
        <v>0</v>
      </c>
      <c r="J59" s="7">
        <f t="shared" si="18"/>
        <v>0</v>
      </c>
      <c r="K59" s="7">
        <f t="shared" si="19"/>
        <v>0</v>
      </c>
      <c r="L59" s="7">
        <f t="shared" si="19"/>
        <v>0</v>
      </c>
      <c r="M59" s="7">
        <f t="shared" si="19"/>
        <v>0</v>
      </c>
      <c r="N59" s="7">
        <f t="shared" si="19"/>
        <v>0</v>
      </c>
      <c r="O59" s="7">
        <f t="shared" si="19"/>
        <v>0</v>
      </c>
      <c r="P59" s="7">
        <f t="shared" si="19"/>
        <v>7584100</v>
      </c>
    </row>
    <row r="60" spans="1:16" ht="38.25" x14ac:dyDescent="0.2">
      <c r="A60" s="3" t="s">
        <v>122</v>
      </c>
      <c r="B60" s="3" t="s">
        <v>23</v>
      </c>
      <c r="C60" s="3" t="s">
        <v>24</v>
      </c>
      <c r="D60" s="8" t="s">
        <v>25</v>
      </c>
      <c r="E60" s="9">
        <f>+F60</f>
        <v>7584100</v>
      </c>
      <c r="F60" s="10">
        <v>7584100</v>
      </c>
      <c r="G60" s="10">
        <v>5546800</v>
      </c>
      <c r="H60" s="10"/>
      <c r="I60" s="10"/>
      <c r="J60" s="9">
        <f t="shared" si="18"/>
        <v>0</v>
      </c>
      <c r="K60" s="10"/>
      <c r="L60" s="10"/>
      <c r="M60" s="10"/>
      <c r="N60" s="10"/>
      <c r="O60" s="10"/>
      <c r="P60" s="9">
        <f t="shared" si="2"/>
        <v>7584100</v>
      </c>
    </row>
    <row r="61" spans="1:16" ht="36.75" customHeight="1" x14ac:dyDescent="0.2">
      <c r="A61" s="11" t="s">
        <v>124</v>
      </c>
      <c r="B61" s="11" t="s">
        <v>124</v>
      </c>
      <c r="C61" s="11" t="s">
        <v>124</v>
      </c>
      <c r="D61" s="12" t="s">
        <v>123</v>
      </c>
      <c r="E61" s="7">
        <f t="shared" ref="E61:P61" si="20">+E14+E32+E48+E52+E58</f>
        <v>73402900</v>
      </c>
      <c r="F61" s="7">
        <f t="shared" si="20"/>
        <v>72902900</v>
      </c>
      <c r="G61" s="7">
        <f t="shared" si="20"/>
        <v>53400000</v>
      </c>
      <c r="H61" s="7">
        <f t="shared" si="20"/>
        <v>0</v>
      </c>
      <c r="I61" s="7">
        <f t="shared" si="20"/>
        <v>0</v>
      </c>
      <c r="J61" s="7">
        <f t="shared" si="20"/>
        <v>0</v>
      </c>
      <c r="K61" s="7">
        <f t="shared" si="20"/>
        <v>0</v>
      </c>
      <c r="L61" s="7">
        <f t="shared" si="20"/>
        <v>0</v>
      </c>
      <c r="M61" s="7">
        <f t="shared" si="20"/>
        <v>0</v>
      </c>
      <c r="N61" s="7">
        <f t="shared" si="20"/>
        <v>0</v>
      </c>
      <c r="O61" s="7">
        <f t="shared" si="20"/>
        <v>0</v>
      </c>
      <c r="P61" s="7">
        <f t="shared" si="20"/>
        <v>73402900</v>
      </c>
    </row>
    <row r="63" spans="1:16" ht="39" customHeight="1" x14ac:dyDescent="0.2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</row>
    <row r="64" spans="1:16" x14ac:dyDescent="0.2">
      <c r="D64" t="s">
        <v>127</v>
      </c>
      <c r="P64" t="s">
        <v>128</v>
      </c>
    </row>
    <row r="67" spans="5:16" x14ac:dyDescent="0.2">
      <c r="E67" s="14"/>
      <c r="P67" s="14"/>
    </row>
    <row r="68" spans="5:16" x14ac:dyDescent="0.2">
      <c r="E68" s="15"/>
    </row>
    <row r="69" spans="5:16" x14ac:dyDescent="0.2">
      <c r="E69" s="15"/>
      <c r="P69" s="15"/>
    </row>
  </sheetData>
  <mergeCells count="23">
    <mergeCell ref="A63:P63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</mergeCells>
  <pageMargins left="0.78740157480314965" right="0.39370078740157483" top="0.78740157480314965" bottom="0.39370078740157483" header="0" footer="0"/>
  <pageSetup paperSize="9" scale="56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Аркуш1!Заголовки_для_друку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FIN1</dc:creator>
  <cp:lastModifiedBy>Admin</cp:lastModifiedBy>
  <cp:lastPrinted>2025-04-21T11:41:16Z</cp:lastPrinted>
  <dcterms:created xsi:type="dcterms:W3CDTF">2023-12-15T09:55:22Z</dcterms:created>
  <dcterms:modified xsi:type="dcterms:W3CDTF">2025-12-01T11:06:39Z</dcterms:modified>
</cp:coreProperties>
</file>