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22980" windowHeight="11130" activeTab="3"/>
  </bookViews>
  <sheets>
    <sheet name="додаток 1" sheetId="3" r:id="rId1"/>
    <sheet name="додаток 3" sheetId="5" r:id="rId2"/>
    <sheet name="додаток 4" sheetId="6" r:id="rId3"/>
    <sheet name="додаток 6" sheetId="7" r:id="rId4"/>
  </sheets>
  <calcPr calcId="145621"/>
</workbook>
</file>

<file path=xl/calcChain.xml><?xml version="1.0" encoding="utf-8"?>
<calcChain xmlns="http://schemas.openxmlformats.org/spreadsheetml/2006/main">
  <c r="G64" i="7" l="1"/>
  <c r="J63" i="7"/>
  <c r="I63" i="7"/>
  <c r="G63" i="7" s="1"/>
  <c r="H63" i="7"/>
  <c r="H62" i="7"/>
  <c r="G61" i="7"/>
  <c r="G60" i="7"/>
  <c r="G59" i="7"/>
  <c r="G58" i="7"/>
  <c r="G57" i="7"/>
  <c r="G56" i="7"/>
  <c r="G55" i="7"/>
  <c r="G54" i="7"/>
  <c r="G53" i="7"/>
  <c r="J52" i="7"/>
  <c r="I52" i="7"/>
  <c r="G52" i="7" s="1"/>
  <c r="H52" i="7"/>
  <c r="J51" i="7"/>
  <c r="I51" i="7"/>
  <c r="G51" i="7" s="1"/>
  <c r="H51" i="7"/>
  <c r="H50" i="7"/>
  <c r="H43" i="7" s="1"/>
  <c r="G50" i="7"/>
  <c r="G49" i="7"/>
  <c r="G48" i="7"/>
  <c r="G47" i="7"/>
  <c r="G46" i="7"/>
  <c r="H45" i="7"/>
  <c r="G45" i="7"/>
  <c r="G44" i="7"/>
  <c r="J43" i="7"/>
  <c r="I43" i="7"/>
  <c r="J42" i="7"/>
  <c r="I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J21" i="7"/>
  <c r="I21" i="7"/>
  <c r="H21" i="7"/>
  <c r="G21" i="7"/>
  <c r="J20" i="7"/>
  <c r="I20" i="7"/>
  <c r="H20" i="7"/>
  <c r="G20" i="7"/>
  <c r="G19" i="7"/>
  <c r="G18" i="7"/>
  <c r="G17" i="7"/>
  <c r="G16" i="7"/>
  <c r="G15" i="7"/>
  <c r="G14" i="7"/>
  <c r="J13" i="7"/>
  <c r="I13" i="7"/>
  <c r="H13" i="7"/>
  <c r="G13" i="7" s="1"/>
  <c r="J12" i="7"/>
  <c r="J65" i="7" s="1"/>
  <c r="I12" i="7"/>
  <c r="H42" i="7" l="1"/>
  <c r="G42" i="7" s="1"/>
  <c r="G43" i="7"/>
  <c r="G62" i="7"/>
  <c r="I65" i="7"/>
  <c r="H12" i="7"/>
  <c r="I62" i="7"/>
  <c r="G12" i="7" l="1"/>
  <c r="G65" i="7" s="1"/>
  <c r="H65" i="7"/>
  <c r="D15" i="6" l="1"/>
  <c r="D14" i="6" s="1"/>
  <c r="D12" i="6"/>
  <c r="D22" i="6" s="1"/>
  <c r="D21" i="6" s="1"/>
  <c r="P86" i="5" l="1"/>
  <c r="F86" i="5"/>
  <c r="E86" i="5"/>
  <c r="F59" i="5"/>
  <c r="E59" i="5"/>
  <c r="F49" i="5"/>
  <c r="E49" i="5"/>
  <c r="F48" i="5"/>
  <c r="E48" i="5"/>
</calcChain>
</file>

<file path=xl/sharedStrings.xml><?xml version="1.0" encoding="utf-8"?>
<sst xmlns="http://schemas.openxmlformats.org/spreadsheetml/2006/main" count="776" uniqueCount="375">
  <si>
    <t>Додаток 1</t>
  </si>
  <si>
    <t>0453600000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</si>
  <si>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</si>
  <si>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</si>
  <si>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</si>
  <si>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</si>
  <si>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</si>
  <si>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</si>
  <si>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</si>
  <si>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</si>
  <si>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</si>
  <si>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</si>
  <si>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</si>
  <si>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</si>
  <si>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</si>
  <si>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</si>
  <si>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</si>
  <si>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</si>
  <si>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</si>
  <si>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</si>
  <si>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</si>
  <si>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</si>
  <si>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</si>
  <si>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</si>
  <si>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</si>
  <si>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</si>
  <si>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</si>
  <si>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</si>
  <si>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</si>
  <si>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</si>
  <si>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</si>
  <si>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</si>
  <si>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</si>
  <si>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</si>
  <si>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</si>
  <si>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</si>
  <si>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</si>
  <si>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</si>
  <si>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</si>
  <si>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</si>
  <si>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</si>
  <si>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</si>
  <si>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</si>
  <si>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</si>
  <si>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</si>
  <si>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</si>
  <si>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</si>
  <si>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</si>
  <si>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</si>
  <si>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</si>
  <si>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</si>
  <si>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</si>
  <si>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</si>
  <si>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</si>
  <si>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</si>
  <si>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</si>
  <si>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</si>
  <si>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</t>
  </si>
  <si>
    <t>Адміністративні штрафи та інші санкції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</si>
  <si>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</si>
  <si>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</si>
  <si>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</si>
  <si>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</si>
  <si>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</si>
  <si>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</si>
  <si>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</si>
  <si>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`Про державну реєстрацію юридичних осіб, фізичних осіб - підприємців та громадських формувань`, а також плата за надання інших платних послуг, пов`язаних з такою державною реєстрацією</t>
  </si>
  <si>
    <t>Надходження від орендної плати за користування єдиним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</si>
  <si>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</si>
  <si>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</si>
  <si>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</si>
  <si>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Інші 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</si>
  <si>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</si>
  <si>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</si>
  <si>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</si>
  <si>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</si>
  <si>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</si>
  <si>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</si>
  <si>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</si>
  <si>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</si>
  <si>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41020100</t>
  </si>
  <si>
    <t>Базова дотація</t>
  </si>
  <si>
    <t>Разом доходів</t>
  </si>
  <si>
    <t>X</t>
  </si>
  <si>
    <t>Субвенції з місцевих бюджетів іншим місцевим бюджетам</t>
  </si>
  <si>
    <t>Інші субвенції з місцевого бюджету</t>
  </si>
  <si>
    <t>Секретар міської ради</t>
  </si>
  <si>
    <t>Валентина ЧУМАЧЕНКО</t>
  </si>
  <si>
    <t>ДОХОДИ_x000D_
міського бюджету на 2026 рік</t>
  </si>
  <si>
    <t>Додаток 3</t>
  </si>
  <si>
    <t>РОЗПОДІЛ</t>
  </si>
  <si>
    <t>видатків міського бюджету на 2026рік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</si>
  <si>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</si>
  <si>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</si>
  <si>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</si>
  <si>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</si>
  <si>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</si>
  <si>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</si>
  <si>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</si>
  <si>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</si>
  <si>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</si>
  <si>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</si>
  <si>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</si>
  <si>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0100000</t>
  </si>
  <si>
    <t>Верхньоднiпровська мiська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</si>
  <si>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</si>
  <si>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</si>
  <si>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</si>
  <si>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</si>
  <si>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</si>
  <si>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</si>
  <si>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</si>
  <si>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</si>
  <si>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</si>
  <si>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0112010</t>
  </si>
  <si>
    <t>2010</t>
  </si>
  <si>
    <t>0731</t>
  </si>
  <si>
    <t>Багатопрофільна стаціонарна медична допомога населенню</t>
  </si>
  <si>
    <t>0112111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</si>
  <si>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</si>
  <si>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</si>
  <si>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</si>
  <si>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0112170</t>
  </si>
  <si>
    <t>2170</t>
  </si>
  <si>
    <t>0763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</si>
  <si>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здоров`я</t>
  </si>
  <si>
    <t>0117130</t>
  </si>
  <si>
    <t>7130</t>
  </si>
  <si>
    <t>0421</t>
  </si>
  <si>
    <t>Здійснення заходів із землеустрою</t>
  </si>
  <si>
    <t>0117680</t>
  </si>
  <si>
    <t>7680</t>
  </si>
  <si>
    <t>0490</t>
  </si>
  <si>
    <t>Членські внески до асоціацій органів місцевого самоврядування</t>
  </si>
  <si>
    <t>0118120</t>
  </si>
  <si>
    <t>8120</t>
  </si>
  <si>
    <t>0320</t>
  </si>
  <si>
    <t>Заходи з організації рятування на водах</t>
  </si>
  <si>
    <t>0118311</t>
  </si>
  <si>
    <t>8311</t>
  </si>
  <si>
    <t>0511</t>
  </si>
  <si>
    <t>Охорона та раціональне використання природних ресурсів</t>
  </si>
  <si>
    <t>0600000</t>
  </si>
  <si>
    <t>Вiддiл з гуманiтарних питань Верхньоднiпровської мiської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</si>
  <si>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</si>
  <si>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</si>
  <si>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</si>
  <si>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</si>
  <si>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</si>
  <si>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</si>
  <si>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</si>
  <si>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</si>
  <si>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</si>
  <si>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</si>
  <si>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</si>
  <si>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</si>
  <si>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</si>
  <si>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</si>
  <si>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</si>
  <si>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</si>
  <si>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</si>
  <si>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</si>
  <si>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</si>
  <si>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0611142</t>
  </si>
  <si>
    <t>1142</t>
  </si>
  <si>
    <t>0990</t>
  </si>
  <si>
    <t>Інші програми та заходи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</si>
  <si>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</si>
  <si>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</si>
  <si>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</si>
  <si>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0611160</t>
  </si>
  <si>
    <t>1160</t>
  </si>
  <si>
    <t>Забезпечення діяльності центрів професійного розвитку педагогічних працівників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</si>
  <si>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</si>
  <si>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</si>
  <si>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</si>
  <si>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0611251</t>
  </si>
  <si>
    <t>1251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</si>
  <si>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безперешкодний доступ до якісної освіти - шкільні автобуси</t>
  </si>
  <si>
    <t>0611401</t>
  </si>
  <si>
    <t>1401</t>
  </si>
  <si>
    <t>Співфінансування заходів, що реалізуються за рахунок субвенції з державного бюджету місцевим бюджетам на задоволення потреб у забезпеченні безпечного освітнього середовища</t>
  </si>
  <si>
    <t>0613133</t>
  </si>
  <si>
    <t>3133</t>
  </si>
  <si>
    <t>1040</t>
  </si>
  <si>
    <t>Забезпечення молодіжними центрами соціального становлення та розвитку молоді та інші заходи у сфері молодіжної політики</t>
  </si>
  <si>
    <t>0613140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</si>
  <si>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</si>
  <si>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</si>
  <si>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0614030</t>
  </si>
  <si>
    <t>4030</t>
  </si>
  <si>
    <t>0824</t>
  </si>
  <si>
    <t>Забезпечення діяльності бібліотек</t>
  </si>
  <si>
    <t>0614040</t>
  </si>
  <si>
    <t>4040</t>
  </si>
  <si>
    <t>Забезпечення діяльності музеїв i виставок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</si>
  <si>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</si>
  <si>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</si>
  <si>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</si>
  <si>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</si>
  <si>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0614082</t>
  </si>
  <si>
    <t>4082</t>
  </si>
  <si>
    <t>0829</t>
  </si>
  <si>
    <t>Інші заходи в галузі культури і мистецтва</t>
  </si>
  <si>
    <t>0615031</t>
  </si>
  <si>
    <t>5031</t>
  </si>
  <si>
    <t>0810</t>
  </si>
  <si>
    <t>Розвиток здібностей у дітей та молоді з фізичної культури та спорту комунальними дитячо- юнацькими спортивними школами</t>
  </si>
  <si>
    <t>0615041</t>
  </si>
  <si>
    <t>5041</t>
  </si>
  <si>
    <t>Розвиток та підтримка доступної спортивної інфраструктури</t>
  </si>
  <si>
    <t>0615062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</si>
  <si>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</si>
  <si>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</si>
  <si>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0617640</t>
  </si>
  <si>
    <t>7640</t>
  </si>
  <si>
    <t>0470</t>
  </si>
  <si>
    <t>Заходи з енергозбереження</t>
  </si>
  <si>
    <t>0800000</t>
  </si>
  <si>
    <t>Управління соціального захисту населення та ветеранської політики Верхньодніпровської міської ради</t>
  </si>
  <si>
    <t>0810000</t>
  </si>
  <si>
    <t>0810160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</si>
  <si>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</si>
  <si>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</si>
  <si>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</si>
  <si>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</si>
  <si>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</si>
  <si>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</si>
  <si>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0813121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</si>
  <si>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</si>
  <si>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</si>
  <si>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0813140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</si>
  <si>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</si>
  <si>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</si>
  <si>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</si>
  <si>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0813191</t>
  </si>
  <si>
    <t>3191</t>
  </si>
  <si>
    <t>1030</t>
  </si>
  <si>
    <t>Інші видатки на соціальний захист ветеранів війни та праці</t>
  </si>
  <si>
    <t>0813192</t>
  </si>
  <si>
    <t>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</si>
  <si>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</si>
  <si>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0813241</t>
  </si>
  <si>
    <t>3241</t>
  </si>
  <si>
    <t>1090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</si>
  <si>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</si>
  <si>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0813242</t>
  </si>
  <si>
    <t>3242</t>
  </si>
  <si>
    <t>Інші заходи у сфері соціального захисту і соціального забезпечення</t>
  </si>
  <si>
    <t>0900000</t>
  </si>
  <si>
    <t>Служба у справах дітей Верхньодніпровської міської ради</t>
  </si>
  <si>
    <t>0910000</t>
  </si>
  <si>
    <t>0910160</t>
  </si>
  <si>
    <t>1200000</t>
  </si>
  <si>
    <t>Управління житлово-комунального господарства та капітального будівництва Верхньодніпровської міської ради</t>
  </si>
  <si>
    <t>1210000</t>
  </si>
  <si>
    <t>1210160</t>
  </si>
  <si>
    <t>1213210</t>
  </si>
  <si>
    <t>3210</t>
  </si>
  <si>
    <t>1050</t>
  </si>
  <si>
    <t>Організація та проведення громадських робіт</t>
  </si>
  <si>
    <t>1213242</t>
  </si>
  <si>
    <t>1216011</t>
  </si>
  <si>
    <t>6011</t>
  </si>
  <si>
    <t>0610</t>
  </si>
  <si>
    <t>Експлуатація та технічне обслуговування житлового фонду</t>
  </si>
  <si>
    <t>1216013</t>
  </si>
  <si>
    <t>6013</t>
  </si>
  <si>
    <t>0620</t>
  </si>
  <si>
    <t>Забезпечення діяльності водопровідно-каналізаційного господарства</t>
  </si>
  <si>
    <t>1216020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</si>
  <si>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</si>
  <si>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</si>
  <si>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1216030</t>
  </si>
  <si>
    <t>6030</t>
  </si>
  <si>
    <t>Організація благоустрою населених пунктів</t>
  </si>
  <si>
    <t>1217413</t>
  </si>
  <si>
    <t>7413</t>
  </si>
  <si>
    <t>0451</t>
  </si>
  <si>
    <t>Інші заходи у сфері автотранспорту</t>
  </si>
  <si>
    <t>1218312</t>
  </si>
  <si>
    <t>8312</t>
  </si>
  <si>
    <t>0512</t>
  </si>
  <si>
    <t>Оброблення (відновлення, у тому числі сортування, та видалення) відходів</t>
  </si>
  <si>
    <t>1218340</t>
  </si>
  <si>
    <t>8340</t>
  </si>
  <si>
    <t>0540</t>
  </si>
  <si>
    <t>Природоохоронні заходи за рахунок цільових фондів</t>
  </si>
  <si>
    <t>3100000</t>
  </si>
  <si>
    <t>Відділ комунальної власності Верхньодніпровської міської ради</t>
  </si>
  <si>
    <t>3110000</t>
  </si>
  <si>
    <t>3110160</t>
  </si>
  <si>
    <t>3300000</t>
  </si>
  <si>
    <t>Відділ державної реєстрації Верхньодніпровської міської ради</t>
  </si>
  <si>
    <t>3310000</t>
  </si>
  <si>
    <t>3310160</t>
  </si>
  <si>
    <t>3700000</t>
  </si>
  <si>
    <t>Фінансовий відділ Верхньодніпровської міської ради</t>
  </si>
  <si>
    <t>3710000</t>
  </si>
  <si>
    <t>3710160</t>
  </si>
  <si>
    <t>3718710</t>
  </si>
  <si>
    <t>8710</t>
  </si>
  <si>
    <t>Резервний фонд місцевого бюджету</t>
  </si>
  <si>
    <t>3719770</t>
  </si>
  <si>
    <t>9770</t>
  </si>
  <si>
    <t>УСЬОГО</t>
  </si>
  <si>
    <t>Додаток 4</t>
  </si>
  <si>
    <t>Міжбюджетні трансферти на 2026 рік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</si>
  <si>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</si>
  <si>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</si>
  <si>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</si>
  <si>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</si>
  <si>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9900000000</t>
  </si>
  <si>
    <t>Державний бюджет</t>
  </si>
  <si>
    <t>0410000000</t>
  </si>
  <si>
    <t>Обласний бюджет Дніпропетровської області</t>
  </si>
  <si>
    <t>Субвенція з обласного бюджету місцевим бюджетам на пільгове медичне обслуговування осіб, які постраджали внаслідок Чорнобильської катастрофи</t>
  </si>
  <si>
    <t>Субвенції з обласного бюджету бюджетам територіальних громад на виконання доручень виборців депутатами обласної ради у 2026 році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</si>
  <si>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</si>
  <si>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</si>
  <si>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</si>
  <si>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</si>
  <si>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</si>
  <si>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</si>
  <si>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</si>
  <si>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</si>
  <si>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</si>
  <si>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 xml:space="preserve"> на забезпечення виконання заходів Програми створення та використання матеріальних резервів для запобігання і ліквідації наслідків надзвичайних ситуацій у Дніпропетровській області на 2023-2027 роки</t>
  </si>
  <si>
    <t>ІІ. Трансферти із спеціального фонду бюджету</t>
  </si>
  <si>
    <t xml:space="preserve">до рішення виконавчого комітету Верхньодніпровської міської ради "Про внесення змін до рішення Верхньодніпровської міської ради від 04.12.2025 року  № 2534-47/IХ "Про бюджет Верхньодніпровської  міської територіальної громади на 2026 рік" від   31.12.2025 р. № </t>
  </si>
  <si>
    <t xml:space="preserve">до рішення виконавчого комітету Верхньодніпровської міської ради "Про внесення змін до рішення Верхньодніпровської міської ради від 04 грудня 2025 року № 2534-47/ІХ  «Про бюджет Верхньодніпровської  міської територіальної громади
на 2026 рік"  від  31.12.2025 р. № </t>
  </si>
  <si>
    <t xml:space="preserve">до рішення виконавчого комітету Верхньодніпровської міської ради "Про внесення змін до рішення Верхньодніпровської міської ради від 04 грудня 2025 року № 2534-47/ІХ  «Про бюджет Верхньодніпровської  міської територіальної громади
на 2026 рік"  від  31.12.2025 р. №
</t>
  </si>
  <si>
    <t>Додаток 6</t>
  </si>
  <si>
    <t>Розподіл витрат міського бюджету на реалізацію місцевих/регіональних програм у 2026 році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</si>
  <si>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</si>
  <si>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</si>
  <si>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</si>
  <si>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>Програма  “Здоров’я населення Верхньодніпровщини на  період  2026 – 2030 роки”</t>
  </si>
  <si>
    <t>рішення Верхньодніпровської міської ради від 16.10.2025 № 2431-46/IX</t>
  </si>
  <si>
    <t>"Здоров’я населення Верхньодніпровщини на  період  2026-2030 роки"</t>
  </si>
  <si>
    <t>Програма розвитку земельних відносин та охорони земель на території Верхньодніпровської міської територіальної громади на 2026-2030 роки"</t>
  </si>
  <si>
    <t>рішення Верхньодніпровської міської ради від 16.10.2025 року №2429-46/ІХ</t>
  </si>
  <si>
    <t>Програма «Про затвердження Програми організації рятування людей на водних об’єктах Верхньодніпровської міської територіальної громади на 2026-2030 роки</t>
  </si>
  <si>
    <t>рішення сесії Верхньодніпровської міської ради від 16.10.2025  №2413-46/ІХ</t>
  </si>
  <si>
    <t>Цільова соціальна програма "Освіта Верхньодніпровщини до 2027р"</t>
  </si>
  <si>
    <t>Рішення Верхньодніпровської міської ради від 07.11.2024 року №1964-39/ІХ (зі змінами)</t>
  </si>
  <si>
    <t>"Довгострокова комплексна програма розвитку культури, фізичної культури і спорту, реалізації молодіжної політики у Верхньодніпровській міській територіальній громаді на 2026-2028 роки"</t>
  </si>
  <si>
    <t>Рішення Верхньодніпровської міської ради від16.10.2025 року №2427-46/ІХ</t>
  </si>
  <si>
    <t>Програми розвитку та діяльності комунальної установи «Молодіжний центр відкритих можливостей» Верхньодніпровської міської ради на 2026-2028 роки</t>
  </si>
  <si>
    <t>рішення  Верхньодніпровської міської ради від 16.10.2025 № 2428-46/ІХ</t>
  </si>
  <si>
    <t>Програма оздоровлення та відпочинку дітей Верхньодніпровської міської територіальної громади на 2025-2026 роки</t>
  </si>
  <si>
    <t xml:space="preserve"> Рішення  Верхньодніпровської міської ради від 27.02.2025 року № 2056-42/IX</t>
  </si>
  <si>
    <t>рішення  Верхньодніпровської міської ради від 16.10.2025 № 2427-46/ІХ</t>
  </si>
  <si>
    <t>"Довгострокова комплексна програма розвитку культури, фізичної культури і спорту, реалізації молодіжної політики у Верхньодніпровській міській територіальній громаді на 2026-2028 роки</t>
  </si>
  <si>
    <t>"Програма_x000D_
розвитку відновлювальної енергетики та розподіленої_x000D_
генерації Верхньодніпровської міської територіальної_x000D_
громади на 2024 - 2030 роки"</t>
  </si>
  <si>
    <t>Рішення Верхньодніпровської міської ради  від 22.08.2024 № 1809-42/ІХ</t>
  </si>
  <si>
    <t>Довгострокова програма  фінансового забеспечення компенсаційних виплат за перевезення пільгових категорій населення Верхньодніпровської міської територіальної громади приміським автомобільним та залізничним транспортом на 2026-2030р</t>
  </si>
  <si>
    <t>рішення Верхньодніпровської міської ради №2423-46/ІХ  від 16.10.2025</t>
  </si>
  <si>
    <t>Довгострокова програма фінансування надання соціальних послуг у Верхньодніпровській міській територіальній громаді на 2022-2026 роки</t>
  </si>
  <si>
    <t>Рішення Верхньодніпровської міської ради № 940-21/ІХ від 24.11.2022 (зі змінами)</t>
  </si>
  <si>
    <t>Комплексна програма соціального захисту та підтримки ветиранів війни, членів їх сімей та членів сімей сімзагиблих (померлих) Захисників і Захисниць України у Верхньодніпровській міській територіальній громаді на 2024-2026р.</t>
  </si>
  <si>
    <t>Рішення Верхньодніпровської міської ради №1627-33/ІХ від 18.04.2024 (зі змінами)</t>
  </si>
  <si>
    <t>Довгострокова програма фінансової підтримки громадських обєднань</t>
  </si>
  <si>
    <t>рішення Верхньодніпровської міської ради №625-13/ІХ від 09.12.2021</t>
  </si>
  <si>
    <t>Програма проведення заходів по наданню допомого населенню Верхньодніпровської міськоїтериторіальної громади на 2026-2028 р.</t>
  </si>
  <si>
    <t>Рішення Верхньодніпровської міської ради №222-46/ІХ від 16.10.2025</t>
  </si>
  <si>
    <t>Програма розвитку житлово комунального господарства, благоустрою та інфраструктури населених пунктів Верхньодніпровської міської територіальної громади на 2026-2028 роки</t>
  </si>
  <si>
    <t>Рішення Верхньодніпровської міської ради № 2417-46/ІХ від 16.10.2025</t>
  </si>
  <si>
    <t>Програма поховання громадян на кладовищах Верхньодніпровської міської територіальної громади на 2023-2027 роки</t>
  </si>
  <si>
    <t>Рішення Верхньодніпровської міської ради №947-21/ІХ від 24.11.2022р</t>
  </si>
  <si>
    <t>'Комплексна довгострокова природоохоронна програма_x000D_
Верхньодніпровської міської територіальної громади на 2018-2026р</t>
  </si>
  <si>
    <t>'Рішення Верхньодніпровської міської ради № 31-3/VIII  від 15.12.2017 (зі змінами)</t>
  </si>
  <si>
    <t>Програма захисту населення і територій від надзвичайних ситуацій техногенного та природного характеру, створення та використання матеріальних резервів для запобігання, ліквідації надзвичайних ситуацій, їх наслідків,оперативного реагування на них та забезпечення пожежної безпеки  у Верхньодніпровській міській територіальній громаді на 2023-2027 р</t>
  </si>
  <si>
    <t>рішення Верхньодніпровської міськох ради №948-21/ІХ від 24.11.2022 (зі змінами)</t>
  </si>
  <si>
    <t xml:space="preserve">до рішення виконавчого комітету Верхньодніпровської міської ради "Про внесення змін до рішення Верхньодніпровської міської ради від 04 грудня 2025 року № 2534-47/ІХ  «Про бюджет Верхньодніпровської  міської територіальної громади
на 2026 рік"  від  31.12.2025 р. №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</si>
</sst>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;#,&quot;-&quot;"/>
    <numFmt numFmtId="165" formatCode="#,##0.00_ ;\-#,##0.00\ "/>
  </numFmts>
  <fonts count="14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8" fillId="0" borderId="0"/>
    <xf numFmtId="0" fontId="2" fillId="0" borderId="0"/>
    <xf numFmtId="0" fontId="1" fillId="0" borderId="0"/>
  </cellStyleXfs>
  <cellXfs count="153">
    <xf numFmtId="0" fontId="0" fillId="0" borderId="0" xfId="0"/>
    <xf numFmtId="0" fontId="0" fillId="0" borderId="0" xfId="0" applyAlignment="1">
      <alignment horizontal="right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7" fillId="2" borderId="1" xfId="0" applyFont="1" applyFill="1" applyBorder="1" applyAlignment="1">
      <alignment vertical="center" wrapText="1"/>
    </xf>
    <xf numFmtId="0" fontId="0" fillId="0" borderId="2" xfId="0" quotePrefix="1" applyFont="1" applyBorder="1" applyAlignment="1">
      <alignment horizontal="center"/>
    </xf>
    <xf numFmtId="0" fontId="10" fillId="0" borderId="0" xfId="0" applyFont="1"/>
    <xf numFmtId="0" fontId="7" fillId="0" borderId="0" xfId="0" applyFont="1" applyAlignment="1">
      <alignment horizontal="left"/>
    </xf>
    <xf numFmtId="0" fontId="1" fillId="0" borderId="0" xfId="3"/>
    <xf numFmtId="0" fontId="1" fillId="0" borderId="0" xfId="3" applyAlignment="1">
      <alignment horizontal="center"/>
    </xf>
    <xf numFmtId="0" fontId="1" fillId="0" borderId="0" xfId="3" applyAlignment="1">
      <alignment horizontal="right"/>
    </xf>
    <xf numFmtId="0" fontId="7" fillId="0" borderId="0" xfId="3" applyFont="1" applyAlignment="1">
      <alignment horizontal="left"/>
    </xf>
    <xf numFmtId="0" fontId="1" fillId="0" borderId="1" xfId="3" applyBorder="1" applyAlignment="1">
      <alignment horizontal="center" vertical="center" wrapText="1"/>
    </xf>
    <xf numFmtId="0" fontId="1" fillId="2" borderId="1" xfId="3" applyFill="1" applyBorder="1" applyAlignment="1">
      <alignment horizontal="center" vertical="center" wrapText="1"/>
    </xf>
    <xf numFmtId="0" fontId="7" fillId="0" borderId="1" xfId="3" applyFont="1" applyBorder="1" applyAlignment="1">
      <alignment vertical="center"/>
    </xf>
    <xf numFmtId="0" fontId="7" fillId="0" borderId="1" xfId="3" applyFont="1" applyBorder="1" applyAlignment="1">
      <alignment vertical="center" wrapText="1"/>
    </xf>
    <xf numFmtId="4" fontId="7" fillId="2" borderId="1" xfId="3" applyNumberFormat="1" applyFont="1" applyFill="1" applyBorder="1" applyAlignment="1">
      <alignment vertical="center"/>
    </xf>
    <xf numFmtId="4" fontId="7" fillId="0" borderId="1" xfId="3" applyNumberFormat="1" applyFont="1" applyBorder="1" applyAlignment="1">
      <alignment vertical="center"/>
    </xf>
    <xf numFmtId="0" fontId="1" fillId="0" borderId="1" xfId="3" applyBorder="1" applyAlignment="1">
      <alignment vertical="center"/>
    </xf>
    <xf numFmtId="0" fontId="1" fillId="0" borderId="1" xfId="3" applyBorder="1" applyAlignment="1">
      <alignment vertical="center" wrapText="1"/>
    </xf>
    <xf numFmtId="4" fontId="1" fillId="2" borderId="1" xfId="3" applyNumberFormat="1" applyFill="1" applyBorder="1" applyAlignment="1">
      <alignment vertical="center"/>
    </xf>
    <xf numFmtId="4" fontId="1" fillId="0" borderId="1" xfId="3" applyNumberFormat="1" applyBorder="1" applyAlignment="1">
      <alignment vertical="center"/>
    </xf>
    <xf numFmtId="0" fontId="7" fillId="2" borderId="1" xfId="3" applyFont="1" applyFill="1" applyBorder="1" applyAlignment="1">
      <alignment vertical="center"/>
    </xf>
    <xf numFmtId="0" fontId="7" fillId="2" borderId="1" xfId="3" applyFont="1" applyFill="1" applyBorder="1" applyAlignment="1">
      <alignment vertical="center" wrapText="1"/>
    </xf>
    <xf numFmtId="0" fontId="7" fillId="2" borderId="1" xfId="3" applyFont="1" applyFill="1" applyBorder="1" applyAlignment="1">
      <alignment horizontal="center" vertical="center"/>
    </xf>
    <xf numFmtId="0" fontId="10" fillId="0" borderId="0" xfId="3" applyFont="1"/>
    <xf numFmtId="0" fontId="1" fillId="0" borderId="2" xfId="3" quotePrefix="1" applyFont="1" applyBorder="1" applyAlignment="1">
      <alignment horizont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4" fontId="7" fillId="0" borderId="0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4" fontId="0" fillId="0" borderId="0" xfId="0" applyNumberFormat="1" applyBorder="1" applyAlignment="1">
      <alignment vertical="center"/>
    </xf>
    <xf numFmtId="4" fontId="7" fillId="3" borderId="0" xfId="0" applyNumberFormat="1" applyFont="1" applyFill="1" applyBorder="1" applyAlignment="1">
      <alignment vertical="center"/>
    </xf>
    <xf numFmtId="4" fontId="0" fillId="3" borderId="0" xfId="0" applyNumberForma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1" applyFont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7" fillId="0" borderId="0" xfId="3" applyFont="1" applyAlignment="1">
      <alignment horizontal="center" wrapText="1"/>
    </xf>
    <xf numFmtId="0" fontId="1" fillId="0" borderId="0" xfId="3" applyAlignment="1">
      <alignment horizontal="center"/>
    </xf>
    <xf numFmtId="0" fontId="1" fillId="0" borderId="1" xfId="3" applyBorder="1" applyAlignment="1">
      <alignment horizontal="center" vertical="center" wrapText="1"/>
    </xf>
    <xf numFmtId="0" fontId="1" fillId="2" borderId="1" xfId="3" applyFill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1" xfId="0" quotePrefix="1" applyNumberFormat="1" applyFont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4" fontId="0" fillId="0" borderId="1" xfId="0" quotePrefix="1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vertical="center" wrapText="1"/>
    </xf>
    <xf numFmtId="4" fontId="0" fillId="2" borderId="1" xfId="0" applyNumberFormat="1" applyFill="1" applyBorder="1" applyAlignment="1">
      <alignment vertical="center" wrapText="1"/>
    </xf>
    <xf numFmtId="0" fontId="9" fillId="0" borderId="1" xfId="0" quotePrefix="1" applyFont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vertical="center" wrapText="1"/>
    </xf>
    <xf numFmtId="4" fontId="9" fillId="0" borderId="1" xfId="0" applyNumberFormat="1" applyFont="1" applyBorder="1" applyAlignment="1">
      <alignment vertical="center" wrapText="1"/>
    </xf>
    <xf numFmtId="4" fontId="9" fillId="0" borderId="1" xfId="0" quotePrefix="1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quotePrefix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4" fontId="7" fillId="2" borderId="1" xfId="0" quotePrefix="1" applyNumberFormat="1" applyFont="1" applyFill="1" applyBorder="1" applyAlignment="1">
      <alignment vertical="center" wrapText="1"/>
    </xf>
    <xf numFmtId="0" fontId="0" fillId="0" borderId="0" xfId="0" applyAlignment="1"/>
    <xf numFmtId="0" fontId="0" fillId="0" borderId="0" xfId="0" applyAlignment="1">
      <alignment horizontal="right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left" vertical="top" wrapText="1"/>
    </xf>
    <xf numFmtId="0" fontId="4" fillId="0" borderId="0" xfId="0" quotePrefix="1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4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Continuous" vertical="center" wrapText="1"/>
    </xf>
    <xf numFmtId="0" fontId="3" fillId="0" borderId="5" xfId="0" applyFont="1" applyBorder="1" applyAlignment="1">
      <alignment horizontal="centerContinuous" vertical="center"/>
    </xf>
    <xf numFmtId="164" fontId="3" fillId="5" borderId="5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Continuous" vertical="center" wrapText="1"/>
    </xf>
    <xf numFmtId="0" fontId="0" fillId="0" borderId="9" xfId="0" applyBorder="1" applyAlignment="1">
      <alignment horizontal="centerContinuous" vertical="center"/>
    </xf>
    <xf numFmtId="164" fontId="0" fillId="0" borderId="9" xfId="0" applyNumberForma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64" fontId="3" fillId="5" borderId="9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0" fillId="0" borderId="9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7" xfId="0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Continuous" vertical="center" wrapText="1"/>
    </xf>
    <xf numFmtId="0" fontId="0" fillId="0" borderId="5" xfId="0" applyBorder="1" applyAlignment="1">
      <alignment horizontal="centerContinuous" vertical="center"/>
    </xf>
    <xf numFmtId="164" fontId="0" fillId="0" borderId="5" xfId="0" applyNumberFormat="1" applyBorder="1" applyAlignment="1">
      <alignment horizontal="center" vertical="center"/>
    </xf>
    <xf numFmtId="0" fontId="3" fillId="6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left" vertical="center"/>
    </xf>
    <xf numFmtId="0" fontId="3" fillId="6" borderId="5" xfId="0" applyFont="1" applyFill="1" applyBorder="1" applyAlignment="1">
      <alignment horizontal="centerContinuous" vertical="center"/>
    </xf>
    <xf numFmtId="164" fontId="3" fillId="6" borderId="5" xfId="0" applyNumberFormat="1" applyFont="1" applyFill="1" applyBorder="1" applyAlignment="1">
      <alignment horizontal="center"/>
    </xf>
    <xf numFmtId="0" fontId="0" fillId="0" borderId="0" xfId="0" applyBorder="1" applyAlignment="1">
      <alignment horizontal="left" vertical="center" wrapText="1"/>
    </xf>
    <xf numFmtId="0" fontId="0" fillId="0" borderId="1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Continuous" vertical="center" wrapText="1"/>
    </xf>
    <xf numFmtId="164" fontId="3" fillId="5" borderId="1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3" xfId="0" applyBorder="1" applyAlignment="1">
      <alignment horizontal="centerContinuous" vertical="center" wrapText="1"/>
    </xf>
    <xf numFmtId="164" fontId="0" fillId="0" borderId="3" xfId="0" applyNumberForma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164" fontId="3" fillId="6" borderId="1" xfId="0" applyNumberFormat="1" applyFont="1" applyFill="1" applyBorder="1" applyAlignment="1">
      <alignment horizontal="center"/>
    </xf>
    <xf numFmtId="0" fontId="7" fillId="0" borderId="0" xfId="3" applyFont="1" applyAlignment="1">
      <alignment horizontal="right"/>
    </xf>
    <xf numFmtId="0" fontId="12" fillId="0" borderId="0" xfId="0" quotePrefix="1" applyFont="1" applyAlignment="1">
      <alignment horizontal="center"/>
    </xf>
    <xf numFmtId="0" fontId="7" fillId="0" borderId="1" xfId="0" quotePrefix="1" applyFont="1" applyBorder="1" applyAlignment="1">
      <alignment vertical="center" wrapText="1"/>
    </xf>
    <xf numFmtId="164" fontId="7" fillId="2" borderId="1" xfId="0" applyNumberFormat="1" applyFont="1" applyFill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quotePrefix="1" applyFill="1" applyBorder="1" applyAlignment="1">
      <alignment vertical="center" wrapText="1"/>
    </xf>
    <xf numFmtId="164" fontId="0" fillId="3" borderId="1" xfId="0" applyNumberFormat="1" applyFill="1" applyBorder="1" applyAlignment="1">
      <alignment horizontal="right" vertical="center"/>
    </xf>
    <xf numFmtId="164" fontId="0" fillId="0" borderId="0" xfId="0" applyNumberFormat="1"/>
    <xf numFmtId="0" fontId="13" fillId="0" borderId="0" xfId="0" applyFont="1" applyAlignment="1">
      <alignment horizontal="center"/>
    </xf>
    <xf numFmtId="165" fontId="0" fillId="0" borderId="0" xfId="0" applyNumberFormat="1"/>
  </cellXfs>
  <cellStyles count="4">
    <cellStyle name="Обычный" xfId="0" builtinId="0"/>
    <cellStyle name="Обычный 2" xfId="2"/>
    <cellStyle name="Обычный 3" xfId="1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"/>
  <sheetViews>
    <sheetView view="pageBreakPreview" zoomScale="95" zoomScaleNormal="100" zoomScaleSheetLayoutView="95" workbookViewId="0">
      <selection activeCell="D3" sqref="D3"/>
    </sheetView>
  </sheetViews>
  <sheetFormatPr defaultRowHeight="15" x14ac:dyDescent="0.25"/>
  <cols>
    <col min="1" max="1" width="11.28515625" customWidth="1"/>
    <col min="2" max="2" width="41" customWidth="1"/>
    <col min="3" max="3" width="18.28515625" customWidth="1"/>
    <col min="4" max="4" width="15.85546875" customWidth="1"/>
    <col min="5" max="5" width="14.140625" customWidth="1"/>
    <col min="6" max="6" width="14.7109375" customWidth="1"/>
  </cols>
  <sheetData>
    <row r="1" spans="1:6" x14ac:dyDescent="0.25">
      <c r="A1" s="10"/>
      <c r="B1" s="10"/>
      <c r="C1" s="10"/>
      <c r="D1" s="10" t="s">
        <v>0</v>
      </c>
      <c r="E1" s="10"/>
      <c r="F1" s="10"/>
    </row>
    <row r="2" spans="1:6" ht="123.75" customHeight="1" x14ac:dyDescent="0.25">
      <c r="A2" s="10"/>
      <c r="B2" s="10"/>
      <c r="C2" s="10"/>
      <c r="D2" s="48" t="s">
        <v>331</v>
      </c>
      <c r="E2" s="49"/>
      <c r="F2" s="49"/>
    </row>
    <row r="3" spans="1:6" ht="5.25" customHeight="1" x14ac:dyDescent="0.25">
      <c r="A3" s="10"/>
      <c r="B3" s="10"/>
      <c r="C3" s="10"/>
      <c r="D3" s="10"/>
      <c r="E3" s="10"/>
      <c r="F3" s="10"/>
    </row>
    <row r="4" spans="1:6" hidden="1" x14ac:dyDescent="0.25"/>
    <row r="5" spans="1:6" ht="30" customHeight="1" x14ac:dyDescent="0.25">
      <c r="A5" s="50" t="s">
        <v>88</v>
      </c>
      <c r="B5" s="51"/>
      <c r="C5" s="51"/>
      <c r="D5" s="51"/>
      <c r="E5" s="51"/>
      <c r="F5" s="51"/>
    </row>
    <row r="6" spans="1:6" ht="25.5" customHeight="1" x14ac:dyDescent="0.25">
      <c r="A6" s="28" t="s">
        <v>1</v>
      </c>
      <c r="B6" s="11"/>
      <c r="C6" s="11"/>
      <c r="D6" s="11"/>
      <c r="E6" s="11"/>
      <c r="F6" s="11"/>
    </row>
    <row r="7" spans="1:6" x14ac:dyDescent="0.25">
      <c r="A7" s="27" t="s">
        <v>2</v>
      </c>
      <c r="B7" s="10"/>
      <c r="C7" s="10"/>
      <c r="D7" s="10"/>
      <c r="E7" s="10"/>
      <c r="F7" s="12" t="s">
        <v>3</v>
      </c>
    </row>
    <row r="8" spans="1:6" ht="12.75" customHeight="1" x14ac:dyDescent="0.25">
      <c r="A8" s="52" t="s">
        <v>4</v>
      </c>
      <c r="B8" s="52" t="s">
        <v>5</v>
      </c>
      <c r="C8" s="53" t="s">
        <v>6</v>
      </c>
      <c r="D8" s="52" t="s">
        <v>7</v>
      </c>
      <c r="E8" s="52" t="s">
        <v>8</v>
      </c>
      <c r="F8" s="52"/>
    </row>
    <row r="9" spans="1:6" ht="12.75" customHeight="1" x14ac:dyDescent="0.25">
      <c r="A9" s="52"/>
      <c r="B9" s="52"/>
      <c r="C9" s="52"/>
      <c r="D9" s="52"/>
      <c r="E9" s="52" t="s">
        <v>9</v>
      </c>
      <c r="F9" s="54" t="s">
        <v>10</v>
      </c>
    </row>
    <row r="10" spans="1:6" x14ac:dyDescent="0.25">
      <c r="A10" s="52"/>
      <c r="B10" s="52"/>
      <c r="C10" s="52"/>
      <c r="D10" s="52"/>
      <c r="E10" s="52"/>
      <c r="F10" s="52"/>
    </row>
    <row r="11" spans="1:6" x14ac:dyDescent="0.25">
      <c r="A11" s="14">
        <v>1</v>
      </c>
      <c r="B11" s="14">
        <v>2</v>
      </c>
      <c r="C11" s="15">
        <v>3</v>
      </c>
      <c r="D11" s="14">
        <v>4</v>
      </c>
      <c r="E11" s="14">
        <v>5</v>
      </c>
      <c r="F11" s="14">
        <v>6</v>
      </c>
    </row>
    <row r="12" spans="1:6" x14ac:dyDescent="0.25">
      <c r="A12" s="16">
        <v>10000000</v>
      </c>
      <c r="B12" s="17" t="s">
        <v>11</v>
      </c>
      <c r="C12" s="18">
        <v>298582280</v>
      </c>
      <c r="D12" s="19">
        <v>298405480</v>
      </c>
      <c r="E12" s="19">
        <v>176800</v>
      </c>
      <c r="F12" s="19">
        <v>0</v>
      </c>
    </row>
    <row r="13" spans="1:6" ht="25.5" x14ac:dyDescent="0.25">
      <c r="A13" s="16">
        <v>11000000</v>
      </c>
      <c r="B13" s="17" t="s">
        <v>12</v>
      </c>
      <c r="C13" s="18">
        <v>157898880</v>
      </c>
      <c r="D13" s="19">
        <v>157898880</v>
      </c>
      <c r="E13" s="19">
        <v>0</v>
      </c>
      <c r="F13" s="19">
        <v>0</v>
      </c>
    </row>
    <row r="14" spans="1:6" x14ac:dyDescent="0.25">
      <c r="A14" s="16">
        <v>11010000</v>
      </c>
      <c r="B14" s="17" t="s">
        <v>13</v>
      </c>
      <c r="C14" s="18">
        <v>157888180</v>
      </c>
      <c r="D14" s="19">
        <v>157888180</v>
      </c>
      <c r="E14" s="19">
        <v>0</v>
      </c>
      <c r="F14" s="19">
        <v>0</v>
      </c>
    </row>
    <row r="15" spans="1:6" ht="38.25" x14ac:dyDescent="0.25">
      <c r="A15" s="20">
        <v>11010100</v>
      </c>
      <c r="B15" s="21" t="s">
        <v>14</v>
      </c>
      <c r="C15" s="22">
        <v>132695130</v>
      </c>
      <c r="D15" s="23">
        <v>132695130</v>
      </c>
      <c r="E15" s="23">
        <v>0</v>
      </c>
      <c r="F15" s="23">
        <v>0</v>
      </c>
    </row>
    <row r="16" spans="1:6" ht="38.25" x14ac:dyDescent="0.25">
      <c r="A16" s="20">
        <v>11010400</v>
      </c>
      <c r="B16" s="21" t="s">
        <v>15</v>
      </c>
      <c r="C16" s="22">
        <v>21364250</v>
      </c>
      <c r="D16" s="23">
        <v>21364250</v>
      </c>
      <c r="E16" s="23">
        <v>0</v>
      </c>
      <c r="F16" s="23">
        <v>0</v>
      </c>
    </row>
    <row r="17" spans="1:6" ht="38.25" x14ac:dyDescent="0.25">
      <c r="A17" s="20">
        <v>11010500</v>
      </c>
      <c r="B17" s="21" t="s">
        <v>16</v>
      </c>
      <c r="C17" s="22">
        <v>1125000</v>
      </c>
      <c r="D17" s="23">
        <v>1125000</v>
      </c>
      <c r="E17" s="23">
        <v>0</v>
      </c>
      <c r="F17" s="23">
        <v>0</v>
      </c>
    </row>
    <row r="18" spans="1:6" ht="38.25" x14ac:dyDescent="0.25">
      <c r="A18" s="20">
        <v>11011300</v>
      </c>
      <c r="B18" s="21" t="s">
        <v>17</v>
      </c>
      <c r="C18" s="22">
        <v>2703800</v>
      </c>
      <c r="D18" s="23">
        <v>2703800</v>
      </c>
      <c r="E18" s="23">
        <v>0</v>
      </c>
      <c r="F18" s="23">
        <v>0</v>
      </c>
    </row>
    <row r="19" spans="1:6" x14ac:dyDescent="0.25">
      <c r="A19" s="16">
        <v>11020000</v>
      </c>
      <c r="B19" s="17" t="s">
        <v>18</v>
      </c>
      <c r="C19" s="18">
        <v>10700</v>
      </c>
      <c r="D19" s="19">
        <v>10700</v>
      </c>
      <c r="E19" s="19">
        <v>0</v>
      </c>
      <c r="F19" s="19">
        <v>0</v>
      </c>
    </row>
    <row r="20" spans="1:6" ht="25.5" x14ac:dyDescent="0.25">
      <c r="A20" s="20">
        <v>11020200</v>
      </c>
      <c r="B20" s="21" t="s">
        <v>19</v>
      </c>
      <c r="C20" s="22">
        <v>10700</v>
      </c>
      <c r="D20" s="23">
        <v>10700</v>
      </c>
      <c r="E20" s="23">
        <v>0</v>
      </c>
      <c r="F20" s="23">
        <v>0</v>
      </c>
    </row>
    <row r="21" spans="1:6" ht="25.5" x14ac:dyDescent="0.25">
      <c r="A21" s="16">
        <v>13000000</v>
      </c>
      <c r="B21" s="17" t="s">
        <v>20</v>
      </c>
      <c r="C21" s="18">
        <v>41800</v>
      </c>
      <c r="D21" s="19">
        <v>41800</v>
      </c>
      <c r="E21" s="19">
        <v>0</v>
      </c>
      <c r="F21" s="19">
        <v>0</v>
      </c>
    </row>
    <row r="22" spans="1:6" ht="25.5" x14ac:dyDescent="0.25">
      <c r="A22" s="16">
        <v>13010000</v>
      </c>
      <c r="B22" s="17" t="s">
        <v>21</v>
      </c>
      <c r="C22" s="18">
        <v>20000</v>
      </c>
      <c r="D22" s="19">
        <v>20000</v>
      </c>
      <c r="E22" s="19">
        <v>0</v>
      </c>
      <c r="F22" s="19">
        <v>0</v>
      </c>
    </row>
    <row r="23" spans="1:6" ht="63.75" x14ac:dyDescent="0.25">
      <c r="A23" s="20">
        <v>13010200</v>
      </c>
      <c r="B23" s="21" t="s">
        <v>22</v>
      </c>
      <c r="C23" s="22">
        <v>20000</v>
      </c>
      <c r="D23" s="23">
        <v>20000</v>
      </c>
      <c r="E23" s="23">
        <v>0</v>
      </c>
      <c r="F23" s="23">
        <v>0</v>
      </c>
    </row>
    <row r="24" spans="1:6" ht="25.5" x14ac:dyDescent="0.25">
      <c r="A24" s="16">
        <v>13030000</v>
      </c>
      <c r="B24" s="17" t="s">
        <v>23</v>
      </c>
      <c r="C24" s="18">
        <v>21800</v>
      </c>
      <c r="D24" s="19">
        <v>21800</v>
      </c>
      <c r="E24" s="19">
        <v>0</v>
      </c>
      <c r="F24" s="19">
        <v>0</v>
      </c>
    </row>
    <row r="25" spans="1:6" ht="63.75" x14ac:dyDescent="0.25">
      <c r="A25" s="20">
        <v>13030100</v>
      </c>
      <c r="B25" s="21" t="s">
        <v>24</v>
      </c>
      <c r="C25" s="22">
        <v>21800</v>
      </c>
      <c r="D25" s="23">
        <v>21800</v>
      </c>
      <c r="E25" s="23">
        <v>0</v>
      </c>
      <c r="F25" s="23">
        <v>0</v>
      </c>
    </row>
    <row r="26" spans="1:6" x14ac:dyDescent="0.25">
      <c r="A26" s="16">
        <v>14000000</v>
      </c>
      <c r="B26" s="17" t="s">
        <v>25</v>
      </c>
      <c r="C26" s="18">
        <v>18788920</v>
      </c>
      <c r="D26" s="19">
        <v>18788920</v>
      </c>
      <c r="E26" s="19">
        <v>0</v>
      </c>
      <c r="F26" s="19">
        <v>0</v>
      </c>
    </row>
    <row r="27" spans="1:6" ht="25.5" x14ac:dyDescent="0.25">
      <c r="A27" s="16">
        <v>14020000</v>
      </c>
      <c r="B27" s="17" t="s">
        <v>26</v>
      </c>
      <c r="C27" s="18">
        <v>1100100</v>
      </c>
      <c r="D27" s="19">
        <v>1100100</v>
      </c>
      <c r="E27" s="19">
        <v>0</v>
      </c>
      <c r="F27" s="19">
        <v>0</v>
      </c>
    </row>
    <row r="28" spans="1:6" x14ac:dyDescent="0.25">
      <c r="A28" s="20">
        <v>14021900</v>
      </c>
      <c r="B28" s="21" t="s">
        <v>27</v>
      </c>
      <c r="C28" s="22">
        <v>1100100</v>
      </c>
      <c r="D28" s="23">
        <v>1100100</v>
      </c>
      <c r="E28" s="23">
        <v>0</v>
      </c>
      <c r="F28" s="23">
        <v>0</v>
      </c>
    </row>
    <row r="29" spans="1:6" ht="38.25" x14ac:dyDescent="0.25">
      <c r="A29" s="16">
        <v>14030000</v>
      </c>
      <c r="B29" s="17" t="s">
        <v>28</v>
      </c>
      <c r="C29" s="18">
        <v>6006020</v>
      </c>
      <c r="D29" s="19">
        <v>6006020</v>
      </c>
      <c r="E29" s="19">
        <v>0</v>
      </c>
      <c r="F29" s="19">
        <v>0</v>
      </c>
    </row>
    <row r="30" spans="1:6" x14ac:dyDescent="0.25">
      <c r="A30" s="20">
        <v>14031900</v>
      </c>
      <c r="B30" s="21" t="s">
        <v>27</v>
      </c>
      <c r="C30" s="22">
        <v>6006020</v>
      </c>
      <c r="D30" s="23">
        <v>6006020</v>
      </c>
      <c r="E30" s="23">
        <v>0</v>
      </c>
      <c r="F30" s="23">
        <v>0</v>
      </c>
    </row>
    <row r="31" spans="1:6" ht="38.25" x14ac:dyDescent="0.25">
      <c r="A31" s="16">
        <v>14040000</v>
      </c>
      <c r="B31" s="17" t="s">
        <v>29</v>
      </c>
      <c r="C31" s="18">
        <v>11682800</v>
      </c>
      <c r="D31" s="19">
        <v>11682800</v>
      </c>
      <c r="E31" s="19">
        <v>0</v>
      </c>
      <c r="F31" s="19">
        <v>0</v>
      </c>
    </row>
    <row r="32" spans="1:6" ht="102" x14ac:dyDescent="0.25">
      <c r="A32" s="20">
        <v>14040100</v>
      </c>
      <c r="B32" s="21" t="s">
        <v>30</v>
      </c>
      <c r="C32" s="22">
        <v>7410200</v>
      </c>
      <c r="D32" s="23">
        <v>7410200</v>
      </c>
      <c r="E32" s="23">
        <v>0</v>
      </c>
      <c r="F32" s="23">
        <v>0</v>
      </c>
    </row>
    <row r="33" spans="1:6" ht="76.5" x14ac:dyDescent="0.25">
      <c r="A33" s="20">
        <v>14040200</v>
      </c>
      <c r="B33" s="21" t="s">
        <v>31</v>
      </c>
      <c r="C33" s="22">
        <v>4272600</v>
      </c>
      <c r="D33" s="23">
        <v>4272600</v>
      </c>
      <c r="E33" s="23">
        <v>0</v>
      </c>
      <c r="F33" s="23">
        <v>0</v>
      </c>
    </row>
    <row r="34" spans="1:6" ht="38.25" x14ac:dyDescent="0.25">
      <c r="A34" s="16">
        <v>18000000</v>
      </c>
      <c r="B34" s="17" t="s">
        <v>32</v>
      </c>
      <c r="C34" s="18">
        <v>121675880</v>
      </c>
      <c r="D34" s="19">
        <v>121675880</v>
      </c>
      <c r="E34" s="19">
        <v>0</v>
      </c>
      <c r="F34" s="19">
        <v>0</v>
      </c>
    </row>
    <row r="35" spans="1:6" x14ac:dyDescent="0.25">
      <c r="A35" s="16">
        <v>18010000</v>
      </c>
      <c r="B35" s="17" t="s">
        <v>33</v>
      </c>
      <c r="C35" s="18">
        <v>59655880</v>
      </c>
      <c r="D35" s="19">
        <v>59655880</v>
      </c>
      <c r="E35" s="19">
        <v>0</v>
      </c>
      <c r="F35" s="19">
        <v>0</v>
      </c>
    </row>
    <row r="36" spans="1:6" ht="51" x14ac:dyDescent="0.25">
      <c r="A36" s="20">
        <v>18010100</v>
      </c>
      <c r="B36" s="21" t="s">
        <v>34</v>
      </c>
      <c r="C36" s="22">
        <v>24640</v>
      </c>
      <c r="D36" s="23">
        <v>24640</v>
      </c>
      <c r="E36" s="23">
        <v>0</v>
      </c>
      <c r="F36" s="23">
        <v>0</v>
      </c>
    </row>
    <row r="37" spans="1:6" ht="51" x14ac:dyDescent="0.25">
      <c r="A37" s="20">
        <v>18010200</v>
      </c>
      <c r="B37" s="21" t="s">
        <v>35</v>
      </c>
      <c r="C37" s="22">
        <v>237580</v>
      </c>
      <c r="D37" s="23">
        <v>237580</v>
      </c>
      <c r="E37" s="23">
        <v>0</v>
      </c>
      <c r="F37" s="23">
        <v>0</v>
      </c>
    </row>
    <row r="38" spans="1:6" ht="51" x14ac:dyDescent="0.25">
      <c r="A38" s="20">
        <v>18010300</v>
      </c>
      <c r="B38" s="21" t="s">
        <v>36</v>
      </c>
      <c r="C38" s="22">
        <v>1305090</v>
      </c>
      <c r="D38" s="23">
        <v>1305090</v>
      </c>
      <c r="E38" s="23">
        <v>0</v>
      </c>
      <c r="F38" s="23">
        <v>0</v>
      </c>
    </row>
    <row r="39" spans="1:6" ht="51" x14ac:dyDescent="0.25">
      <c r="A39" s="20">
        <v>18010400</v>
      </c>
      <c r="B39" s="21" t="s">
        <v>37</v>
      </c>
      <c r="C39" s="22">
        <v>2750200</v>
      </c>
      <c r="D39" s="23">
        <v>2750200</v>
      </c>
      <c r="E39" s="23">
        <v>0</v>
      </c>
      <c r="F39" s="23">
        <v>0</v>
      </c>
    </row>
    <row r="40" spans="1:6" x14ac:dyDescent="0.25">
      <c r="A40" s="20">
        <v>18010500</v>
      </c>
      <c r="B40" s="21" t="s">
        <v>38</v>
      </c>
      <c r="C40" s="22">
        <v>29063560</v>
      </c>
      <c r="D40" s="23">
        <v>29063560</v>
      </c>
      <c r="E40" s="23">
        <v>0</v>
      </c>
      <c r="F40" s="23">
        <v>0</v>
      </c>
    </row>
    <row r="41" spans="1:6" x14ac:dyDescent="0.25">
      <c r="A41" s="20">
        <v>18010600</v>
      </c>
      <c r="B41" s="21" t="s">
        <v>39</v>
      </c>
      <c r="C41" s="22">
        <v>16184140</v>
      </c>
      <c r="D41" s="23">
        <v>16184140</v>
      </c>
      <c r="E41" s="23">
        <v>0</v>
      </c>
      <c r="F41" s="23">
        <v>0</v>
      </c>
    </row>
    <row r="42" spans="1:6" x14ac:dyDescent="0.25">
      <c r="A42" s="20">
        <v>18010700</v>
      </c>
      <c r="B42" s="21" t="s">
        <v>40</v>
      </c>
      <c r="C42" s="22">
        <v>2985500</v>
      </c>
      <c r="D42" s="23">
        <v>2985500</v>
      </c>
      <c r="E42" s="23">
        <v>0</v>
      </c>
      <c r="F42" s="23">
        <v>0</v>
      </c>
    </row>
    <row r="43" spans="1:6" x14ac:dyDescent="0.25">
      <c r="A43" s="20">
        <v>18010900</v>
      </c>
      <c r="B43" s="21" t="s">
        <v>41</v>
      </c>
      <c r="C43" s="22">
        <v>6980170</v>
      </c>
      <c r="D43" s="23">
        <v>6980170</v>
      </c>
      <c r="E43" s="23">
        <v>0</v>
      </c>
      <c r="F43" s="23">
        <v>0</v>
      </c>
    </row>
    <row r="44" spans="1:6" x14ac:dyDescent="0.25">
      <c r="A44" s="20">
        <v>18011000</v>
      </c>
      <c r="B44" s="21" t="s">
        <v>42</v>
      </c>
      <c r="C44" s="22">
        <v>75000</v>
      </c>
      <c r="D44" s="23">
        <v>75000</v>
      </c>
      <c r="E44" s="23">
        <v>0</v>
      </c>
      <c r="F44" s="23">
        <v>0</v>
      </c>
    </row>
    <row r="45" spans="1:6" x14ac:dyDescent="0.25">
      <c r="A45" s="20">
        <v>18011100</v>
      </c>
      <c r="B45" s="21" t="s">
        <v>43</v>
      </c>
      <c r="C45" s="22">
        <v>50000</v>
      </c>
      <c r="D45" s="23">
        <v>50000</v>
      </c>
      <c r="E45" s="23">
        <v>0</v>
      </c>
      <c r="F45" s="23">
        <v>0</v>
      </c>
    </row>
    <row r="46" spans="1:6" x14ac:dyDescent="0.25">
      <c r="A46" s="16">
        <v>18050000</v>
      </c>
      <c r="B46" s="17" t="s">
        <v>44</v>
      </c>
      <c r="C46" s="18">
        <v>62020000</v>
      </c>
      <c r="D46" s="19">
        <v>62020000</v>
      </c>
      <c r="E46" s="19">
        <v>0</v>
      </c>
      <c r="F46" s="19">
        <v>0</v>
      </c>
    </row>
    <row r="47" spans="1:6" x14ac:dyDescent="0.25">
      <c r="A47" s="20">
        <v>18050300</v>
      </c>
      <c r="B47" s="21" t="s">
        <v>45</v>
      </c>
      <c r="C47" s="22">
        <v>2800000</v>
      </c>
      <c r="D47" s="23">
        <v>2800000</v>
      </c>
      <c r="E47" s="23">
        <v>0</v>
      </c>
      <c r="F47" s="23">
        <v>0</v>
      </c>
    </row>
    <row r="48" spans="1:6" x14ac:dyDescent="0.25">
      <c r="A48" s="20">
        <v>18050400</v>
      </c>
      <c r="B48" s="21" t="s">
        <v>46</v>
      </c>
      <c r="C48" s="22">
        <v>42500000</v>
      </c>
      <c r="D48" s="23">
        <v>42500000</v>
      </c>
      <c r="E48" s="23">
        <v>0</v>
      </c>
      <c r="F48" s="23">
        <v>0</v>
      </c>
    </row>
    <row r="49" spans="1:6" ht="63.75" x14ac:dyDescent="0.25">
      <c r="A49" s="20">
        <v>18050500</v>
      </c>
      <c r="B49" s="21" t="s">
        <v>47</v>
      </c>
      <c r="C49" s="22">
        <v>16720000</v>
      </c>
      <c r="D49" s="23">
        <v>16720000</v>
      </c>
      <c r="E49" s="23">
        <v>0</v>
      </c>
      <c r="F49" s="23">
        <v>0</v>
      </c>
    </row>
    <row r="50" spans="1:6" x14ac:dyDescent="0.25">
      <c r="A50" s="16">
        <v>19000000</v>
      </c>
      <c r="B50" s="17" t="s">
        <v>48</v>
      </c>
      <c r="C50" s="18">
        <v>176800</v>
      </c>
      <c r="D50" s="19">
        <v>0</v>
      </c>
      <c r="E50" s="19">
        <v>176800</v>
      </c>
      <c r="F50" s="19">
        <v>0</v>
      </c>
    </row>
    <row r="51" spans="1:6" x14ac:dyDescent="0.25">
      <c r="A51" s="16">
        <v>19010000</v>
      </c>
      <c r="B51" s="17" t="s">
        <v>49</v>
      </c>
      <c r="C51" s="18">
        <v>176800</v>
      </c>
      <c r="D51" s="19">
        <v>0</v>
      </c>
      <c r="E51" s="19">
        <v>176800</v>
      </c>
      <c r="F51" s="19">
        <v>0</v>
      </c>
    </row>
    <row r="52" spans="1:6" ht="63.75" x14ac:dyDescent="0.25">
      <c r="A52" s="20">
        <v>19010100</v>
      </c>
      <c r="B52" s="21" t="s">
        <v>50</v>
      </c>
      <c r="C52" s="22">
        <v>77300</v>
      </c>
      <c r="D52" s="23">
        <v>0</v>
      </c>
      <c r="E52" s="23">
        <v>77300</v>
      </c>
      <c r="F52" s="23">
        <v>0</v>
      </c>
    </row>
    <row r="53" spans="1:6" ht="25.5" x14ac:dyDescent="0.25">
      <c r="A53" s="20">
        <v>19010200</v>
      </c>
      <c r="B53" s="21" t="s">
        <v>51</v>
      </c>
      <c r="C53" s="22">
        <v>23200</v>
      </c>
      <c r="D53" s="23">
        <v>0</v>
      </c>
      <c r="E53" s="23">
        <v>23200</v>
      </c>
      <c r="F53" s="23">
        <v>0</v>
      </c>
    </row>
    <row r="54" spans="1:6" ht="51" x14ac:dyDescent="0.25">
      <c r="A54" s="20">
        <v>19010300</v>
      </c>
      <c r="B54" s="21" t="s">
        <v>52</v>
      </c>
      <c r="C54" s="22">
        <v>76300</v>
      </c>
      <c r="D54" s="23">
        <v>0</v>
      </c>
      <c r="E54" s="23">
        <v>76300</v>
      </c>
      <c r="F54" s="23">
        <v>0</v>
      </c>
    </row>
    <row r="55" spans="1:6" x14ac:dyDescent="0.25">
      <c r="A55" s="16">
        <v>20000000</v>
      </c>
      <c r="B55" s="17" t="s">
        <v>53</v>
      </c>
      <c r="C55" s="18">
        <v>3569260</v>
      </c>
      <c r="D55" s="19">
        <v>2366420</v>
      </c>
      <c r="E55" s="19">
        <v>1202840</v>
      </c>
      <c r="F55" s="19">
        <v>0</v>
      </c>
    </row>
    <row r="56" spans="1:6" ht="25.5" x14ac:dyDescent="0.25">
      <c r="A56" s="16">
        <v>21000000</v>
      </c>
      <c r="B56" s="17" t="s">
        <v>54</v>
      </c>
      <c r="C56" s="18">
        <v>175620</v>
      </c>
      <c r="D56" s="19">
        <v>175620</v>
      </c>
      <c r="E56" s="19">
        <v>0</v>
      </c>
      <c r="F56" s="19">
        <v>0</v>
      </c>
    </row>
    <row r="57" spans="1:6" ht="89.25" x14ac:dyDescent="0.25">
      <c r="A57" s="16">
        <v>21010000</v>
      </c>
      <c r="B57" s="17" t="s">
        <v>55</v>
      </c>
      <c r="C57" s="18">
        <v>750</v>
      </c>
      <c r="D57" s="19">
        <v>750</v>
      </c>
      <c r="E57" s="19">
        <v>0</v>
      </c>
      <c r="F57" s="19">
        <v>0</v>
      </c>
    </row>
    <row r="58" spans="1:6" ht="51" x14ac:dyDescent="0.25">
      <c r="A58" s="20">
        <v>21010300</v>
      </c>
      <c r="B58" s="21" t="s">
        <v>56</v>
      </c>
      <c r="C58" s="22">
        <v>750</v>
      </c>
      <c r="D58" s="23">
        <v>750</v>
      </c>
      <c r="E58" s="23">
        <v>0</v>
      </c>
      <c r="F58" s="23">
        <v>0</v>
      </c>
    </row>
    <row r="59" spans="1:6" x14ac:dyDescent="0.25">
      <c r="A59" s="16">
        <v>21080000</v>
      </c>
      <c r="B59" s="17" t="s">
        <v>57</v>
      </c>
      <c r="C59" s="18">
        <v>174870</v>
      </c>
      <c r="D59" s="19">
        <v>174870</v>
      </c>
      <c r="E59" s="19">
        <v>0</v>
      </c>
      <c r="F59" s="19">
        <v>0</v>
      </c>
    </row>
    <row r="60" spans="1:6" x14ac:dyDescent="0.25">
      <c r="A60" s="20">
        <v>21081100</v>
      </c>
      <c r="B60" s="21" t="s">
        <v>58</v>
      </c>
      <c r="C60" s="22">
        <v>145200</v>
      </c>
      <c r="D60" s="23">
        <v>145200</v>
      </c>
      <c r="E60" s="23">
        <v>0</v>
      </c>
      <c r="F60" s="23">
        <v>0</v>
      </c>
    </row>
    <row r="61" spans="1:6" ht="89.25" x14ac:dyDescent="0.25">
      <c r="A61" s="20">
        <v>21081500</v>
      </c>
      <c r="B61" s="21" t="s">
        <v>59</v>
      </c>
      <c r="C61" s="22">
        <v>25000</v>
      </c>
      <c r="D61" s="23">
        <v>25000</v>
      </c>
      <c r="E61" s="23">
        <v>0</v>
      </c>
      <c r="F61" s="23">
        <v>0</v>
      </c>
    </row>
    <row r="62" spans="1:6" ht="51" x14ac:dyDescent="0.25">
      <c r="A62" s="20">
        <v>21081700</v>
      </c>
      <c r="B62" s="21" t="s">
        <v>60</v>
      </c>
      <c r="C62" s="22">
        <v>4670</v>
      </c>
      <c r="D62" s="23">
        <v>4670</v>
      </c>
      <c r="E62" s="23">
        <v>0</v>
      </c>
      <c r="F62" s="23">
        <v>0</v>
      </c>
    </row>
    <row r="63" spans="1:6" ht="25.5" x14ac:dyDescent="0.25">
      <c r="A63" s="16">
        <v>22000000</v>
      </c>
      <c r="B63" s="17" t="s">
        <v>61</v>
      </c>
      <c r="C63" s="18">
        <v>1960800</v>
      </c>
      <c r="D63" s="19">
        <v>1960800</v>
      </c>
      <c r="E63" s="19">
        <v>0</v>
      </c>
      <c r="F63" s="19">
        <v>0</v>
      </c>
    </row>
    <row r="64" spans="1:6" x14ac:dyDescent="0.25">
      <c r="A64" s="16">
        <v>22010000</v>
      </c>
      <c r="B64" s="17" t="s">
        <v>62</v>
      </c>
      <c r="C64" s="18">
        <v>1470500</v>
      </c>
      <c r="D64" s="19">
        <v>1470500</v>
      </c>
      <c r="E64" s="19">
        <v>0</v>
      </c>
      <c r="F64" s="19">
        <v>0</v>
      </c>
    </row>
    <row r="65" spans="1:6" ht="51" x14ac:dyDescent="0.25">
      <c r="A65" s="20">
        <v>22010300</v>
      </c>
      <c r="B65" s="21" t="s">
        <v>63</v>
      </c>
      <c r="C65" s="22">
        <v>65000</v>
      </c>
      <c r="D65" s="23">
        <v>65000</v>
      </c>
      <c r="E65" s="23">
        <v>0</v>
      </c>
      <c r="F65" s="23">
        <v>0</v>
      </c>
    </row>
    <row r="66" spans="1:6" ht="25.5" x14ac:dyDescent="0.25">
      <c r="A66" s="20">
        <v>22012500</v>
      </c>
      <c r="B66" s="21" t="s">
        <v>64</v>
      </c>
      <c r="C66" s="22">
        <v>950000</v>
      </c>
      <c r="D66" s="23">
        <v>950000</v>
      </c>
      <c r="E66" s="23">
        <v>0</v>
      </c>
      <c r="F66" s="23">
        <v>0</v>
      </c>
    </row>
    <row r="67" spans="1:6" ht="25.5" x14ac:dyDescent="0.25">
      <c r="A67" s="20">
        <v>22012600</v>
      </c>
      <c r="B67" s="21" t="s">
        <v>65</v>
      </c>
      <c r="C67" s="22">
        <v>450000</v>
      </c>
      <c r="D67" s="23">
        <v>450000</v>
      </c>
      <c r="E67" s="23">
        <v>0</v>
      </c>
      <c r="F67" s="23">
        <v>0</v>
      </c>
    </row>
    <row r="68" spans="1:6" ht="114.75" x14ac:dyDescent="0.25">
      <c r="A68" s="20">
        <v>22012900</v>
      </c>
      <c r="B68" s="21" t="s">
        <v>66</v>
      </c>
      <c r="C68" s="22">
        <v>5500</v>
      </c>
      <c r="D68" s="23">
        <v>5500</v>
      </c>
      <c r="E68" s="23">
        <v>0</v>
      </c>
      <c r="F68" s="23">
        <v>0</v>
      </c>
    </row>
    <row r="69" spans="1:6" ht="38.25" x14ac:dyDescent="0.25">
      <c r="A69" s="16">
        <v>22080000</v>
      </c>
      <c r="B69" s="17" t="s">
        <v>67</v>
      </c>
      <c r="C69" s="18">
        <v>390300</v>
      </c>
      <c r="D69" s="19">
        <v>390300</v>
      </c>
      <c r="E69" s="19">
        <v>0</v>
      </c>
      <c r="F69" s="19">
        <v>0</v>
      </c>
    </row>
    <row r="70" spans="1:6" ht="38.25" x14ac:dyDescent="0.25">
      <c r="A70" s="20">
        <v>22080400</v>
      </c>
      <c r="B70" s="21" t="s">
        <v>68</v>
      </c>
      <c r="C70" s="22">
        <v>390300</v>
      </c>
      <c r="D70" s="23">
        <v>390300</v>
      </c>
      <c r="E70" s="23">
        <v>0</v>
      </c>
      <c r="F70" s="23">
        <v>0</v>
      </c>
    </row>
    <row r="71" spans="1:6" x14ac:dyDescent="0.25">
      <c r="A71" s="16">
        <v>22090000</v>
      </c>
      <c r="B71" s="17" t="s">
        <v>69</v>
      </c>
      <c r="C71" s="18">
        <v>100000</v>
      </c>
      <c r="D71" s="19">
        <v>100000</v>
      </c>
      <c r="E71" s="19">
        <v>0</v>
      </c>
      <c r="F71" s="19">
        <v>0</v>
      </c>
    </row>
    <row r="72" spans="1:6" ht="51" x14ac:dyDescent="0.25">
      <c r="A72" s="20">
        <v>22090100</v>
      </c>
      <c r="B72" s="21" t="s">
        <v>70</v>
      </c>
      <c r="C72" s="22">
        <v>100000</v>
      </c>
      <c r="D72" s="23">
        <v>100000</v>
      </c>
      <c r="E72" s="23">
        <v>0</v>
      </c>
      <c r="F72" s="23">
        <v>0</v>
      </c>
    </row>
    <row r="73" spans="1:6" x14ac:dyDescent="0.25">
      <c r="A73" s="16">
        <v>24000000</v>
      </c>
      <c r="B73" s="17" t="s">
        <v>71</v>
      </c>
      <c r="C73" s="18">
        <v>230000</v>
      </c>
      <c r="D73" s="19">
        <v>230000</v>
      </c>
      <c r="E73" s="19">
        <v>0</v>
      </c>
      <c r="F73" s="19">
        <v>0</v>
      </c>
    </row>
    <row r="74" spans="1:6" x14ac:dyDescent="0.25">
      <c r="A74" s="16">
        <v>24060000</v>
      </c>
      <c r="B74" s="17" t="s">
        <v>57</v>
      </c>
      <c r="C74" s="18">
        <v>230000</v>
      </c>
      <c r="D74" s="19">
        <v>230000</v>
      </c>
      <c r="E74" s="19">
        <v>0</v>
      </c>
      <c r="F74" s="19">
        <v>0</v>
      </c>
    </row>
    <row r="75" spans="1:6" x14ac:dyDescent="0.25">
      <c r="A75" s="20">
        <v>24060300</v>
      </c>
      <c r="B75" s="21" t="s">
        <v>57</v>
      </c>
      <c r="C75" s="22">
        <v>230000</v>
      </c>
      <c r="D75" s="23">
        <v>230000</v>
      </c>
      <c r="E75" s="23">
        <v>0</v>
      </c>
      <c r="F75" s="23">
        <v>0</v>
      </c>
    </row>
    <row r="76" spans="1:6" x14ac:dyDescent="0.25">
      <c r="A76" s="16">
        <v>25000000</v>
      </c>
      <c r="B76" s="17" t="s">
        <v>72</v>
      </c>
      <c r="C76" s="18">
        <v>1202840</v>
      </c>
      <c r="D76" s="19">
        <v>0</v>
      </c>
      <c r="E76" s="19">
        <v>1202840</v>
      </c>
      <c r="F76" s="19">
        <v>0</v>
      </c>
    </row>
    <row r="77" spans="1:6" ht="38.25" x14ac:dyDescent="0.25">
      <c r="A77" s="16">
        <v>25010000</v>
      </c>
      <c r="B77" s="17" t="s">
        <v>73</v>
      </c>
      <c r="C77" s="18">
        <v>1202840</v>
      </c>
      <c r="D77" s="19">
        <v>0</v>
      </c>
      <c r="E77" s="19">
        <v>1202840</v>
      </c>
      <c r="F77" s="19">
        <v>0</v>
      </c>
    </row>
    <row r="78" spans="1:6" ht="25.5" x14ac:dyDescent="0.25">
      <c r="A78" s="20">
        <v>25010100</v>
      </c>
      <c r="B78" s="21" t="s">
        <v>74</v>
      </c>
      <c r="C78" s="22">
        <v>823500</v>
      </c>
      <c r="D78" s="23">
        <v>0</v>
      </c>
      <c r="E78" s="23">
        <v>823500</v>
      </c>
      <c r="F78" s="23">
        <v>0</v>
      </c>
    </row>
    <row r="79" spans="1:6" ht="51" x14ac:dyDescent="0.25">
      <c r="A79" s="20">
        <v>25010300</v>
      </c>
      <c r="B79" s="21" t="s">
        <v>75</v>
      </c>
      <c r="C79" s="22">
        <v>379340</v>
      </c>
      <c r="D79" s="23">
        <v>0</v>
      </c>
      <c r="E79" s="23">
        <v>379340</v>
      </c>
      <c r="F79" s="23">
        <v>0</v>
      </c>
    </row>
    <row r="80" spans="1:6" ht="25.5" x14ac:dyDescent="0.25">
      <c r="A80" s="24"/>
      <c r="B80" s="25" t="s">
        <v>76</v>
      </c>
      <c r="C80" s="18">
        <v>302151540</v>
      </c>
      <c r="D80" s="18">
        <v>300771900</v>
      </c>
      <c r="E80" s="18">
        <v>1379640</v>
      </c>
      <c r="F80" s="18">
        <v>0</v>
      </c>
    </row>
    <row r="81" spans="1:6" x14ac:dyDescent="0.25">
      <c r="A81" s="16">
        <v>40000000</v>
      </c>
      <c r="B81" s="17" t="s">
        <v>77</v>
      </c>
      <c r="C81" s="18">
        <v>36200221</v>
      </c>
      <c r="D81" s="19">
        <v>36200221</v>
      </c>
      <c r="E81" s="19">
        <v>0</v>
      </c>
      <c r="F81" s="19">
        <v>0</v>
      </c>
    </row>
    <row r="82" spans="1:6" x14ac:dyDescent="0.25">
      <c r="A82" s="16">
        <v>41000000</v>
      </c>
      <c r="B82" s="17" t="s">
        <v>78</v>
      </c>
      <c r="C82" s="18">
        <v>36200221</v>
      </c>
      <c r="D82" s="19">
        <v>36200221</v>
      </c>
      <c r="E82" s="19">
        <v>0</v>
      </c>
      <c r="F82" s="19">
        <v>0</v>
      </c>
    </row>
    <row r="83" spans="1:6" ht="25.5" x14ac:dyDescent="0.25">
      <c r="A83" s="16">
        <v>41020000</v>
      </c>
      <c r="B83" s="17" t="s">
        <v>79</v>
      </c>
      <c r="C83" s="18">
        <v>33223300</v>
      </c>
      <c r="D83" s="19">
        <v>33223300</v>
      </c>
      <c r="E83" s="19">
        <v>0</v>
      </c>
      <c r="F83" s="19">
        <v>0</v>
      </c>
    </row>
    <row r="84" spans="1:6" x14ac:dyDescent="0.25">
      <c r="A84" s="20">
        <v>41020100</v>
      </c>
      <c r="B84" s="21" t="s">
        <v>81</v>
      </c>
      <c r="C84" s="22">
        <v>33223300</v>
      </c>
      <c r="D84" s="23">
        <v>33223300</v>
      </c>
      <c r="E84" s="23">
        <v>0</v>
      </c>
      <c r="F84" s="23">
        <v>0</v>
      </c>
    </row>
    <row r="85" spans="1:6" ht="25.5" x14ac:dyDescent="0.25">
      <c r="A85" s="16">
        <v>41050000</v>
      </c>
      <c r="B85" s="17" t="s">
        <v>84</v>
      </c>
      <c r="C85" s="18">
        <v>2976921</v>
      </c>
      <c r="D85" s="19">
        <v>2976921</v>
      </c>
      <c r="E85" s="19">
        <v>0</v>
      </c>
      <c r="F85" s="19">
        <v>0</v>
      </c>
    </row>
    <row r="86" spans="1:6" x14ac:dyDescent="0.25">
      <c r="A86" s="20">
        <v>41053900</v>
      </c>
      <c r="B86" s="21" t="s">
        <v>85</v>
      </c>
      <c r="C86" s="22">
        <v>2976921</v>
      </c>
      <c r="D86" s="23">
        <v>2976921</v>
      </c>
      <c r="E86" s="23">
        <v>0</v>
      </c>
      <c r="F86" s="23">
        <v>0</v>
      </c>
    </row>
    <row r="87" spans="1:6" x14ac:dyDescent="0.25">
      <c r="A87" s="26" t="s">
        <v>83</v>
      </c>
      <c r="B87" s="25" t="s">
        <v>82</v>
      </c>
      <c r="C87" s="18">
        <v>338351761</v>
      </c>
      <c r="D87" s="18">
        <v>336972121</v>
      </c>
      <c r="E87" s="18">
        <v>1379640</v>
      </c>
      <c r="F87" s="18">
        <v>0</v>
      </c>
    </row>
    <row r="88" spans="1:6" x14ac:dyDescent="0.25">
      <c r="A88" s="29"/>
      <c r="B88" s="30"/>
      <c r="C88" s="35"/>
      <c r="D88" s="31"/>
      <c r="E88" s="31"/>
      <c r="F88" s="31"/>
    </row>
    <row r="89" spans="1:6" x14ac:dyDescent="0.25">
      <c r="A89" s="32"/>
      <c r="B89" s="33"/>
      <c r="C89" s="36"/>
      <c r="D89" s="34"/>
      <c r="E89" s="34"/>
      <c r="F89" s="34"/>
    </row>
    <row r="90" spans="1:6" x14ac:dyDescent="0.25">
      <c r="A90" s="10"/>
      <c r="B90" s="13" t="s">
        <v>86</v>
      </c>
      <c r="C90" s="10"/>
      <c r="D90" s="10"/>
      <c r="E90" s="13" t="s">
        <v>87</v>
      </c>
      <c r="F90" s="10"/>
    </row>
    <row r="93" spans="1:6" x14ac:dyDescent="0.25">
      <c r="B93" s="9"/>
      <c r="E93" s="9"/>
    </row>
  </sheetData>
  <mergeCells count="9">
    <mergeCell ref="D2:F2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7" right="0.7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9"/>
  <sheetViews>
    <sheetView workbookViewId="0">
      <selection activeCell="O10" sqref="O10:O12"/>
    </sheetView>
  </sheetViews>
  <sheetFormatPr defaultRowHeight="15" x14ac:dyDescent="0.25"/>
  <cols>
    <col min="4" max="4" width="42.28515625" customWidth="1"/>
    <col min="5" max="16" width="13.85546875" customWidth="1"/>
  </cols>
  <sheetData>
    <row r="1" spans="1:16" x14ac:dyDescent="0.25">
      <c r="M1" t="s">
        <v>89</v>
      </c>
    </row>
    <row r="2" spans="1:16" x14ac:dyDescent="0.25">
      <c r="M2" s="55" t="s">
        <v>330</v>
      </c>
      <c r="N2" s="55"/>
      <c r="O2" s="55"/>
      <c r="P2" s="55"/>
    </row>
    <row r="3" spans="1:16" x14ac:dyDescent="0.25">
      <c r="M3" s="55"/>
      <c r="N3" s="55"/>
      <c r="O3" s="55"/>
      <c r="P3" s="55"/>
    </row>
    <row r="4" spans="1:16" ht="59.25" customHeight="1" x14ac:dyDescent="0.25">
      <c r="M4" s="55"/>
      <c r="N4" s="55"/>
      <c r="O4" s="55"/>
      <c r="P4" s="55"/>
    </row>
    <row r="5" spans="1:16" x14ac:dyDescent="0.25">
      <c r="A5" s="42" t="s">
        <v>90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</row>
    <row r="6" spans="1:16" x14ac:dyDescent="0.25">
      <c r="A6" s="42" t="s">
        <v>91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6" x14ac:dyDescent="0.25">
      <c r="A7" s="7" t="s">
        <v>1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</row>
    <row r="8" spans="1:16" x14ac:dyDescent="0.25">
      <c r="A8" s="8" t="s">
        <v>2</v>
      </c>
      <c r="P8" s="1" t="s">
        <v>92</v>
      </c>
    </row>
    <row r="9" spans="1:16" x14ac:dyDescent="0.25">
      <c r="A9" s="56" t="s">
        <v>93</v>
      </c>
      <c r="B9" s="56" t="s">
        <v>94</v>
      </c>
      <c r="C9" s="56" t="s">
        <v>95</v>
      </c>
      <c r="D9" s="46" t="s">
        <v>96</v>
      </c>
      <c r="E9" s="46" t="s">
        <v>7</v>
      </c>
      <c r="F9" s="46"/>
      <c r="G9" s="46"/>
      <c r="H9" s="46"/>
      <c r="I9" s="46"/>
      <c r="J9" s="46" t="s">
        <v>8</v>
      </c>
      <c r="K9" s="46"/>
      <c r="L9" s="46"/>
      <c r="M9" s="46"/>
      <c r="N9" s="46"/>
      <c r="O9" s="46"/>
      <c r="P9" s="47" t="s">
        <v>97</v>
      </c>
    </row>
    <row r="10" spans="1:16" x14ac:dyDescent="0.25">
      <c r="A10" s="46"/>
      <c r="B10" s="46"/>
      <c r="C10" s="46"/>
      <c r="D10" s="46"/>
      <c r="E10" s="47" t="s">
        <v>9</v>
      </c>
      <c r="F10" s="46" t="s">
        <v>98</v>
      </c>
      <c r="G10" s="46" t="s">
        <v>99</v>
      </c>
      <c r="H10" s="46"/>
      <c r="I10" s="46" t="s">
        <v>100</v>
      </c>
      <c r="J10" s="47" t="s">
        <v>9</v>
      </c>
      <c r="K10" s="46" t="s">
        <v>10</v>
      </c>
      <c r="L10" s="46" t="s">
        <v>98</v>
      </c>
      <c r="M10" s="46" t="s">
        <v>99</v>
      </c>
      <c r="N10" s="46"/>
      <c r="O10" s="46" t="s">
        <v>100</v>
      </c>
      <c r="P10" s="46"/>
    </row>
    <row r="11" spans="1:16" x14ac:dyDescent="0.25">
      <c r="A11" s="46"/>
      <c r="B11" s="46"/>
      <c r="C11" s="46"/>
      <c r="D11" s="46"/>
      <c r="E11" s="46"/>
      <c r="F11" s="46"/>
      <c r="G11" s="46" t="s">
        <v>101</v>
      </c>
      <c r="H11" s="46" t="s">
        <v>102</v>
      </c>
      <c r="I11" s="46"/>
      <c r="J11" s="46"/>
      <c r="K11" s="46"/>
      <c r="L11" s="46"/>
      <c r="M11" s="46" t="s">
        <v>101</v>
      </c>
      <c r="N11" s="46" t="s">
        <v>102</v>
      </c>
      <c r="O11" s="46"/>
      <c r="P11" s="46"/>
    </row>
    <row r="12" spans="1:16" ht="37.5" customHeight="1" x14ac:dyDescent="0.25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</row>
    <row r="13" spans="1:16" x14ac:dyDescent="0.25">
      <c r="A13" s="38">
        <v>1</v>
      </c>
      <c r="B13" s="38">
        <v>2</v>
      </c>
      <c r="C13" s="38">
        <v>3</v>
      </c>
      <c r="D13" s="38">
        <v>4</v>
      </c>
      <c r="E13" s="39">
        <v>5</v>
      </c>
      <c r="F13" s="38">
        <v>6</v>
      </c>
      <c r="G13" s="38">
        <v>7</v>
      </c>
      <c r="H13" s="38">
        <v>8</v>
      </c>
      <c r="I13" s="38">
        <v>9</v>
      </c>
      <c r="J13" s="39">
        <v>10</v>
      </c>
      <c r="K13" s="38">
        <v>11</v>
      </c>
      <c r="L13" s="38">
        <v>12</v>
      </c>
      <c r="M13" s="38">
        <v>13</v>
      </c>
      <c r="N13" s="38">
        <v>14</v>
      </c>
      <c r="O13" s="38">
        <v>15</v>
      </c>
      <c r="P13" s="39">
        <v>16</v>
      </c>
    </row>
    <row r="14" spans="1:16" ht="61.5" customHeight="1" x14ac:dyDescent="0.25">
      <c r="A14" s="57" t="s">
        <v>103</v>
      </c>
      <c r="B14" s="58"/>
      <c r="C14" s="59"/>
      <c r="D14" s="60" t="s">
        <v>104</v>
      </c>
      <c r="E14" s="61">
        <v>74873940</v>
      </c>
      <c r="F14" s="62">
        <v>74373940</v>
      </c>
      <c r="G14" s="62">
        <v>40913000</v>
      </c>
      <c r="H14" s="62">
        <v>2645350</v>
      </c>
      <c r="I14" s="62">
        <v>500000</v>
      </c>
      <c r="J14" s="61">
        <v>925800</v>
      </c>
      <c r="K14" s="62">
        <v>900000</v>
      </c>
      <c r="L14" s="62">
        <v>25800</v>
      </c>
      <c r="M14" s="62">
        <v>0</v>
      </c>
      <c r="N14" s="62">
        <v>0</v>
      </c>
      <c r="O14" s="62">
        <v>900000</v>
      </c>
      <c r="P14" s="61">
        <v>75799740</v>
      </c>
    </row>
    <row r="15" spans="1:16" ht="61.5" customHeight="1" x14ac:dyDescent="0.25">
      <c r="A15" s="57" t="s">
        <v>105</v>
      </c>
      <c r="B15" s="58"/>
      <c r="C15" s="59"/>
      <c r="D15" s="60" t="s">
        <v>104</v>
      </c>
      <c r="E15" s="61">
        <v>74873940</v>
      </c>
      <c r="F15" s="62">
        <v>74373940</v>
      </c>
      <c r="G15" s="62">
        <v>40913000</v>
      </c>
      <c r="H15" s="62">
        <v>2645350</v>
      </c>
      <c r="I15" s="62">
        <v>500000</v>
      </c>
      <c r="J15" s="61">
        <v>925800</v>
      </c>
      <c r="K15" s="62">
        <v>900000</v>
      </c>
      <c r="L15" s="62">
        <v>25800</v>
      </c>
      <c r="M15" s="62">
        <v>0</v>
      </c>
      <c r="N15" s="62">
        <v>0</v>
      </c>
      <c r="O15" s="62">
        <v>900000</v>
      </c>
      <c r="P15" s="61">
        <v>75799740</v>
      </c>
    </row>
    <row r="16" spans="1:16" ht="61.5" customHeight="1" x14ac:dyDescent="0.25">
      <c r="A16" s="63" t="s">
        <v>106</v>
      </c>
      <c r="B16" s="63" t="s">
        <v>107</v>
      </c>
      <c r="C16" s="64" t="s">
        <v>108</v>
      </c>
      <c r="D16" s="65" t="s">
        <v>109</v>
      </c>
      <c r="E16" s="66">
        <v>51719140</v>
      </c>
      <c r="F16" s="65">
        <v>51719140</v>
      </c>
      <c r="G16" s="65">
        <v>38438600</v>
      </c>
      <c r="H16" s="65">
        <v>2594350</v>
      </c>
      <c r="I16" s="65">
        <v>0</v>
      </c>
      <c r="J16" s="66">
        <v>25800</v>
      </c>
      <c r="K16" s="65">
        <v>0</v>
      </c>
      <c r="L16" s="65">
        <v>25800</v>
      </c>
      <c r="M16" s="65">
        <v>0</v>
      </c>
      <c r="N16" s="65">
        <v>0</v>
      </c>
      <c r="O16" s="65">
        <v>0</v>
      </c>
      <c r="P16" s="66">
        <v>51744940</v>
      </c>
    </row>
    <row r="17" spans="1:16" ht="61.5" customHeight="1" x14ac:dyDescent="0.25">
      <c r="A17" s="63" t="s">
        <v>110</v>
      </c>
      <c r="B17" s="63" t="s">
        <v>111</v>
      </c>
      <c r="C17" s="64" t="s">
        <v>112</v>
      </c>
      <c r="D17" s="65" t="s">
        <v>113</v>
      </c>
      <c r="E17" s="66">
        <v>607300</v>
      </c>
      <c r="F17" s="65">
        <v>607300</v>
      </c>
      <c r="G17" s="65">
        <v>319900</v>
      </c>
      <c r="H17" s="65">
        <v>15000</v>
      </c>
      <c r="I17" s="65">
        <v>0</v>
      </c>
      <c r="J17" s="66">
        <v>0</v>
      </c>
      <c r="K17" s="65">
        <v>0</v>
      </c>
      <c r="L17" s="65">
        <v>0</v>
      </c>
      <c r="M17" s="65">
        <v>0</v>
      </c>
      <c r="N17" s="65">
        <v>0</v>
      </c>
      <c r="O17" s="65">
        <v>0</v>
      </c>
      <c r="P17" s="66">
        <v>607300</v>
      </c>
    </row>
    <row r="18" spans="1:16" ht="61.5" customHeight="1" x14ac:dyDescent="0.25">
      <c r="A18" s="63" t="s">
        <v>114</v>
      </c>
      <c r="B18" s="63" t="s">
        <v>115</v>
      </c>
      <c r="C18" s="64" t="s">
        <v>116</v>
      </c>
      <c r="D18" s="65" t="s">
        <v>117</v>
      </c>
      <c r="E18" s="66">
        <v>12000000</v>
      </c>
      <c r="F18" s="65">
        <v>12000000</v>
      </c>
      <c r="G18" s="65">
        <v>0</v>
      </c>
      <c r="H18" s="65">
        <v>0</v>
      </c>
      <c r="I18" s="65">
        <v>0</v>
      </c>
      <c r="J18" s="66">
        <v>0</v>
      </c>
      <c r="K18" s="65">
        <v>0</v>
      </c>
      <c r="L18" s="65">
        <v>0</v>
      </c>
      <c r="M18" s="65">
        <v>0</v>
      </c>
      <c r="N18" s="65">
        <v>0</v>
      </c>
      <c r="O18" s="65">
        <v>0</v>
      </c>
      <c r="P18" s="66">
        <v>12000000</v>
      </c>
    </row>
    <row r="19" spans="1:16" ht="61.5" customHeight="1" x14ac:dyDescent="0.25">
      <c r="A19" s="63" t="s">
        <v>118</v>
      </c>
      <c r="B19" s="63" t="s">
        <v>119</v>
      </c>
      <c r="C19" s="64" t="s">
        <v>120</v>
      </c>
      <c r="D19" s="65" t="s">
        <v>121</v>
      </c>
      <c r="E19" s="66">
        <v>7000000</v>
      </c>
      <c r="F19" s="65">
        <v>7000000</v>
      </c>
      <c r="G19" s="65">
        <v>0</v>
      </c>
      <c r="H19" s="65">
        <v>0</v>
      </c>
      <c r="I19" s="65">
        <v>0</v>
      </c>
      <c r="J19" s="66">
        <v>0</v>
      </c>
      <c r="K19" s="65">
        <v>0</v>
      </c>
      <c r="L19" s="65">
        <v>0</v>
      </c>
      <c r="M19" s="65">
        <v>0</v>
      </c>
      <c r="N19" s="65">
        <v>0</v>
      </c>
      <c r="O19" s="65">
        <v>0</v>
      </c>
      <c r="P19" s="66">
        <v>7000000</v>
      </c>
    </row>
    <row r="20" spans="1:16" ht="61.5" customHeight="1" x14ac:dyDescent="0.25">
      <c r="A20" s="63" t="s">
        <v>122</v>
      </c>
      <c r="B20" s="63" t="s">
        <v>123</v>
      </c>
      <c r="C20" s="64" t="s">
        <v>124</v>
      </c>
      <c r="D20" s="65" t="s">
        <v>125</v>
      </c>
      <c r="E20" s="66">
        <v>0</v>
      </c>
      <c r="F20" s="65">
        <v>0</v>
      </c>
      <c r="G20" s="65">
        <v>0</v>
      </c>
      <c r="H20" s="65">
        <v>0</v>
      </c>
      <c r="I20" s="65">
        <v>0</v>
      </c>
      <c r="J20" s="66">
        <v>900000</v>
      </c>
      <c r="K20" s="65">
        <v>900000</v>
      </c>
      <c r="L20" s="65">
        <v>0</v>
      </c>
      <c r="M20" s="65">
        <v>0</v>
      </c>
      <c r="N20" s="65">
        <v>0</v>
      </c>
      <c r="O20" s="65">
        <v>900000</v>
      </c>
      <c r="P20" s="66">
        <v>900000</v>
      </c>
    </row>
    <row r="21" spans="1:16" ht="61.5" customHeight="1" x14ac:dyDescent="0.25">
      <c r="A21" s="63" t="s">
        <v>126</v>
      </c>
      <c r="B21" s="63" t="s">
        <v>127</v>
      </c>
      <c r="C21" s="64" t="s">
        <v>128</v>
      </c>
      <c r="D21" s="65" t="s">
        <v>129</v>
      </c>
      <c r="E21" s="66">
        <v>500000</v>
      </c>
      <c r="F21" s="65">
        <v>0</v>
      </c>
      <c r="G21" s="65">
        <v>0</v>
      </c>
      <c r="H21" s="65">
        <v>0</v>
      </c>
      <c r="I21" s="65">
        <v>500000</v>
      </c>
      <c r="J21" s="66">
        <v>0</v>
      </c>
      <c r="K21" s="65">
        <v>0</v>
      </c>
      <c r="L21" s="65">
        <v>0</v>
      </c>
      <c r="M21" s="65">
        <v>0</v>
      </c>
      <c r="N21" s="65">
        <v>0</v>
      </c>
      <c r="O21" s="65">
        <v>0</v>
      </c>
      <c r="P21" s="66">
        <v>500000</v>
      </c>
    </row>
    <row r="22" spans="1:16" ht="61.5" customHeight="1" x14ac:dyDescent="0.25">
      <c r="A22" s="63" t="s">
        <v>130</v>
      </c>
      <c r="B22" s="63" t="s">
        <v>131</v>
      </c>
      <c r="C22" s="64" t="s">
        <v>132</v>
      </c>
      <c r="D22" s="65" t="s">
        <v>133</v>
      </c>
      <c r="E22" s="66">
        <v>100000</v>
      </c>
      <c r="F22" s="65">
        <v>100000</v>
      </c>
      <c r="G22" s="65">
        <v>0</v>
      </c>
      <c r="H22" s="65">
        <v>0</v>
      </c>
      <c r="I22" s="65">
        <v>0</v>
      </c>
      <c r="J22" s="66">
        <v>0</v>
      </c>
      <c r="K22" s="65">
        <v>0</v>
      </c>
      <c r="L22" s="65">
        <v>0</v>
      </c>
      <c r="M22" s="65">
        <v>0</v>
      </c>
      <c r="N22" s="65">
        <v>0</v>
      </c>
      <c r="O22" s="65">
        <v>0</v>
      </c>
      <c r="P22" s="66">
        <v>100000</v>
      </c>
    </row>
    <row r="23" spans="1:16" ht="61.5" customHeight="1" x14ac:dyDescent="0.25">
      <c r="A23" s="63" t="s">
        <v>134</v>
      </c>
      <c r="B23" s="63" t="s">
        <v>135</v>
      </c>
      <c r="C23" s="64" t="s">
        <v>136</v>
      </c>
      <c r="D23" s="65" t="s">
        <v>137</v>
      </c>
      <c r="E23" s="66">
        <v>2747500</v>
      </c>
      <c r="F23" s="65">
        <v>2747500</v>
      </c>
      <c r="G23" s="65">
        <v>2154500</v>
      </c>
      <c r="H23" s="65">
        <v>36000</v>
      </c>
      <c r="I23" s="65">
        <v>0</v>
      </c>
      <c r="J23" s="66">
        <v>0</v>
      </c>
      <c r="K23" s="65">
        <v>0</v>
      </c>
      <c r="L23" s="65">
        <v>0</v>
      </c>
      <c r="M23" s="65">
        <v>0</v>
      </c>
      <c r="N23" s="65">
        <v>0</v>
      </c>
      <c r="O23" s="65">
        <v>0</v>
      </c>
      <c r="P23" s="66">
        <v>2747500</v>
      </c>
    </row>
    <row r="24" spans="1:16" ht="61.5" customHeight="1" x14ac:dyDescent="0.25">
      <c r="A24" s="63" t="s">
        <v>138</v>
      </c>
      <c r="B24" s="63" t="s">
        <v>139</v>
      </c>
      <c r="C24" s="64" t="s">
        <v>140</v>
      </c>
      <c r="D24" s="65" t="s">
        <v>141</v>
      </c>
      <c r="E24" s="66">
        <v>200000</v>
      </c>
      <c r="F24" s="65">
        <v>200000</v>
      </c>
      <c r="G24" s="65">
        <v>0</v>
      </c>
      <c r="H24" s="65">
        <v>0</v>
      </c>
      <c r="I24" s="65">
        <v>0</v>
      </c>
      <c r="J24" s="66">
        <v>0</v>
      </c>
      <c r="K24" s="65">
        <v>0</v>
      </c>
      <c r="L24" s="65">
        <v>0</v>
      </c>
      <c r="M24" s="65">
        <v>0</v>
      </c>
      <c r="N24" s="65">
        <v>0</v>
      </c>
      <c r="O24" s="65">
        <v>0</v>
      </c>
      <c r="P24" s="66">
        <v>200000</v>
      </c>
    </row>
    <row r="25" spans="1:16" ht="61.5" customHeight="1" x14ac:dyDescent="0.25">
      <c r="A25" s="57" t="s">
        <v>142</v>
      </c>
      <c r="B25" s="58"/>
      <c r="C25" s="59"/>
      <c r="D25" s="60" t="s">
        <v>143</v>
      </c>
      <c r="E25" s="61">
        <v>174741530</v>
      </c>
      <c r="F25" s="62">
        <v>174741530</v>
      </c>
      <c r="G25" s="62">
        <v>96160261</v>
      </c>
      <c r="H25" s="62">
        <v>36321571</v>
      </c>
      <c r="I25" s="62">
        <v>0</v>
      </c>
      <c r="J25" s="61">
        <v>14506740</v>
      </c>
      <c r="K25" s="62">
        <v>13600000</v>
      </c>
      <c r="L25" s="62">
        <v>906740</v>
      </c>
      <c r="M25" s="62">
        <v>0</v>
      </c>
      <c r="N25" s="62">
        <v>823500</v>
      </c>
      <c r="O25" s="62">
        <v>13600000</v>
      </c>
      <c r="P25" s="61">
        <v>189248270</v>
      </c>
    </row>
    <row r="26" spans="1:16" ht="61.5" customHeight="1" x14ac:dyDescent="0.25">
      <c r="A26" s="57" t="s">
        <v>144</v>
      </c>
      <c r="B26" s="58"/>
      <c r="C26" s="59"/>
      <c r="D26" s="60" t="s">
        <v>143</v>
      </c>
      <c r="E26" s="61">
        <v>174741530</v>
      </c>
      <c r="F26" s="62">
        <v>174741530</v>
      </c>
      <c r="G26" s="62">
        <v>96160261</v>
      </c>
      <c r="H26" s="62">
        <v>36321571</v>
      </c>
      <c r="I26" s="62">
        <v>0</v>
      </c>
      <c r="J26" s="61">
        <v>14506740</v>
      </c>
      <c r="K26" s="62">
        <v>13600000</v>
      </c>
      <c r="L26" s="62">
        <v>906740</v>
      </c>
      <c r="M26" s="62">
        <v>0</v>
      </c>
      <c r="N26" s="62">
        <v>823500</v>
      </c>
      <c r="O26" s="62">
        <v>13600000</v>
      </c>
      <c r="P26" s="61">
        <v>189248270</v>
      </c>
    </row>
    <row r="27" spans="1:16" ht="61.5" customHeight="1" x14ac:dyDescent="0.25">
      <c r="A27" s="63" t="s">
        <v>145</v>
      </c>
      <c r="B27" s="63" t="s">
        <v>146</v>
      </c>
      <c r="C27" s="64" t="s">
        <v>108</v>
      </c>
      <c r="D27" s="65" t="s">
        <v>147</v>
      </c>
      <c r="E27" s="66">
        <v>9309330</v>
      </c>
      <c r="F27" s="65">
        <v>9309330</v>
      </c>
      <c r="G27" s="65">
        <v>6912990</v>
      </c>
      <c r="H27" s="65">
        <v>283530</v>
      </c>
      <c r="I27" s="65">
        <v>0</v>
      </c>
      <c r="J27" s="66">
        <v>0</v>
      </c>
      <c r="K27" s="65">
        <v>0</v>
      </c>
      <c r="L27" s="65">
        <v>0</v>
      </c>
      <c r="M27" s="65">
        <v>0</v>
      </c>
      <c r="N27" s="65">
        <v>0</v>
      </c>
      <c r="O27" s="65">
        <v>0</v>
      </c>
      <c r="P27" s="66">
        <v>9309330</v>
      </c>
    </row>
    <row r="28" spans="1:16" ht="61.5" customHeight="1" x14ac:dyDescent="0.25">
      <c r="A28" s="63" t="s">
        <v>148</v>
      </c>
      <c r="B28" s="63" t="s">
        <v>149</v>
      </c>
      <c r="C28" s="64" t="s">
        <v>150</v>
      </c>
      <c r="D28" s="65" t="s">
        <v>151</v>
      </c>
      <c r="E28" s="66">
        <v>46957530</v>
      </c>
      <c r="F28" s="65">
        <v>46957530</v>
      </c>
      <c r="G28" s="65">
        <v>28882500</v>
      </c>
      <c r="H28" s="65">
        <v>6123960</v>
      </c>
      <c r="I28" s="65">
        <v>0</v>
      </c>
      <c r="J28" s="66">
        <v>10300</v>
      </c>
      <c r="K28" s="65">
        <v>0</v>
      </c>
      <c r="L28" s="65">
        <v>10300</v>
      </c>
      <c r="M28" s="65">
        <v>0</v>
      </c>
      <c r="N28" s="65">
        <v>0</v>
      </c>
      <c r="O28" s="65">
        <v>0</v>
      </c>
      <c r="P28" s="66">
        <v>46967830</v>
      </c>
    </row>
    <row r="29" spans="1:16" ht="61.5" customHeight="1" x14ac:dyDescent="0.25">
      <c r="A29" s="67" t="s">
        <v>152</v>
      </c>
      <c r="B29" s="63" t="s">
        <v>153</v>
      </c>
      <c r="C29" s="64" t="s">
        <v>154</v>
      </c>
      <c r="D29" s="65" t="s">
        <v>155</v>
      </c>
      <c r="E29" s="68">
        <v>66493570</v>
      </c>
      <c r="F29" s="69">
        <v>66493570</v>
      </c>
      <c r="G29" s="69">
        <v>33468641</v>
      </c>
      <c r="H29" s="65">
        <v>16526661</v>
      </c>
      <c r="I29" s="65">
        <v>0</v>
      </c>
      <c r="J29" s="66">
        <v>0</v>
      </c>
      <c r="K29" s="65">
        <v>0</v>
      </c>
      <c r="L29" s="65">
        <v>0</v>
      </c>
      <c r="M29" s="65">
        <v>0</v>
      </c>
      <c r="N29" s="65">
        <v>0</v>
      </c>
      <c r="O29" s="65">
        <v>0</v>
      </c>
      <c r="P29" s="66">
        <v>66493570</v>
      </c>
    </row>
    <row r="30" spans="1:16" ht="61.5" customHeight="1" x14ac:dyDescent="0.25">
      <c r="A30" s="63" t="s">
        <v>156</v>
      </c>
      <c r="B30" s="63" t="s">
        <v>157</v>
      </c>
      <c r="C30" s="64" t="s">
        <v>158</v>
      </c>
      <c r="D30" s="65" t="s">
        <v>159</v>
      </c>
      <c r="E30" s="66">
        <v>12867640</v>
      </c>
      <c r="F30" s="65">
        <v>12867640</v>
      </c>
      <c r="G30" s="65">
        <v>6679870</v>
      </c>
      <c r="H30" s="65">
        <v>4384530</v>
      </c>
      <c r="I30" s="65">
        <v>0</v>
      </c>
      <c r="J30" s="66">
        <v>23340</v>
      </c>
      <c r="K30" s="65">
        <v>0</v>
      </c>
      <c r="L30" s="65">
        <v>23340</v>
      </c>
      <c r="M30" s="65">
        <v>0</v>
      </c>
      <c r="N30" s="65">
        <v>0</v>
      </c>
      <c r="O30" s="65">
        <v>0</v>
      </c>
      <c r="P30" s="66">
        <v>12890980</v>
      </c>
    </row>
    <row r="31" spans="1:16" ht="61.5" customHeight="1" x14ac:dyDescent="0.25">
      <c r="A31" s="63" t="s">
        <v>160</v>
      </c>
      <c r="B31" s="63" t="s">
        <v>161</v>
      </c>
      <c r="C31" s="64" t="s">
        <v>158</v>
      </c>
      <c r="D31" s="65" t="s">
        <v>162</v>
      </c>
      <c r="E31" s="66">
        <v>7135540</v>
      </c>
      <c r="F31" s="65">
        <v>7135540</v>
      </c>
      <c r="G31" s="65">
        <v>4743300</v>
      </c>
      <c r="H31" s="65">
        <v>1170300</v>
      </c>
      <c r="I31" s="65">
        <v>0</v>
      </c>
      <c r="J31" s="66">
        <v>823500</v>
      </c>
      <c r="K31" s="65">
        <v>0</v>
      </c>
      <c r="L31" s="65">
        <v>823500</v>
      </c>
      <c r="M31" s="65">
        <v>0</v>
      </c>
      <c r="N31" s="65">
        <v>823500</v>
      </c>
      <c r="O31" s="65">
        <v>0</v>
      </c>
      <c r="P31" s="66">
        <v>7959040</v>
      </c>
    </row>
    <row r="32" spans="1:16" ht="61.5" customHeight="1" x14ac:dyDescent="0.25">
      <c r="A32" s="63" t="s">
        <v>163</v>
      </c>
      <c r="B32" s="63" t="s">
        <v>164</v>
      </c>
      <c r="C32" s="64" t="s">
        <v>165</v>
      </c>
      <c r="D32" s="65" t="s">
        <v>166</v>
      </c>
      <c r="E32" s="66">
        <v>41720</v>
      </c>
      <c r="F32" s="65">
        <v>41720</v>
      </c>
      <c r="G32" s="65">
        <v>0</v>
      </c>
      <c r="H32" s="65">
        <v>0</v>
      </c>
      <c r="I32" s="65">
        <v>0</v>
      </c>
      <c r="J32" s="66">
        <v>0</v>
      </c>
      <c r="K32" s="65">
        <v>0</v>
      </c>
      <c r="L32" s="65">
        <v>0</v>
      </c>
      <c r="M32" s="65">
        <v>0</v>
      </c>
      <c r="N32" s="65">
        <v>0</v>
      </c>
      <c r="O32" s="65">
        <v>0</v>
      </c>
      <c r="P32" s="66">
        <v>41720</v>
      </c>
    </row>
    <row r="33" spans="1:16" ht="61.5" customHeight="1" x14ac:dyDescent="0.25">
      <c r="A33" s="63" t="s">
        <v>167</v>
      </c>
      <c r="B33" s="63" t="s">
        <v>168</v>
      </c>
      <c r="C33" s="64" t="s">
        <v>165</v>
      </c>
      <c r="D33" s="65" t="s">
        <v>169</v>
      </c>
      <c r="E33" s="66">
        <v>166670</v>
      </c>
      <c r="F33" s="65">
        <v>166670</v>
      </c>
      <c r="G33" s="65">
        <v>60000</v>
      </c>
      <c r="H33" s="65">
        <v>73620</v>
      </c>
      <c r="I33" s="65">
        <v>0</v>
      </c>
      <c r="J33" s="66">
        <v>0</v>
      </c>
      <c r="K33" s="65">
        <v>0</v>
      </c>
      <c r="L33" s="65">
        <v>0</v>
      </c>
      <c r="M33" s="65">
        <v>0</v>
      </c>
      <c r="N33" s="65">
        <v>0</v>
      </c>
      <c r="O33" s="65">
        <v>0</v>
      </c>
      <c r="P33" s="66">
        <v>166670</v>
      </c>
    </row>
    <row r="34" spans="1:16" ht="61.5" customHeight="1" x14ac:dyDescent="0.25">
      <c r="A34" s="63" t="s">
        <v>170</v>
      </c>
      <c r="B34" s="63" t="s">
        <v>171</v>
      </c>
      <c r="C34" s="64" t="s">
        <v>165</v>
      </c>
      <c r="D34" s="65" t="s">
        <v>172</v>
      </c>
      <c r="E34" s="66">
        <v>712250</v>
      </c>
      <c r="F34" s="65">
        <v>712250</v>
      </c>
      <c r="G34" s="65">
        <v>540860</v>
      </c>
      <c r="H34" s="65">
        <v>30180</v>
      </c>
      <c r="I34" s="65">
        <v>0</v>
      </c>
      <c r="J34" s="66">
        <v>0</v>
      </c>
      <c r="K34" s="65">
        <v>0</v>
      </c>
      <c r="L34" s="65">
        <v>0</v>
      </c>
      <c r="M34" s="65">
        <v>0</v>
      </c>
      <c r="N34" s="65">
        <v>0</v>
      </c>
      <c r="O34" s="65">
        <v>0</v>
      </c>
      <c r="P34" s="66">
        <v>712250</v>
      </c>
    </row>
    <row r="35" spans="1:16" ht="75.75" customHeight="1" x14ac:dyDescent="0.25">
      <c r="A35" s="63" t="s">
        <v>173</v>
      </c>
      <c r="B35" s="63" t="s">
        <v>174</v>
      </c>
      <c r="C35" s="64" t="s">
        <v>165</v>
      </c>
      <c r="D35" s="65" t="s">
        <v>175</v>
      </c>
      <c r="E35" s="66">
        <v>0</v>
      </c>
      <c r="F35" s="65">
        <v>0</v>
      </c>
      <c r="G35" s="65">
        <v>0</v>
      </c>
      <c r="H35" s="65">
        <v>0</v>
      </c>
      <c r="I35" s="65">
        <v>0</v>
      </c>
      <c r="J35" s="66">
        <v>200000</v>
      </c>
      <c r="K35" s="65">
        <v>200000</v>
      </c>
      <c r="L35" s="65">
        <v>0</v>
      </c>
      <c r="M35" s="65">
        <v>0</v>
      </c>
      <c r="N35" s="65">
        <v>0</v>
      </c>
      <c r="O35" s="65">
        <v>200000</v>
      </c>
      <c r="P35" s="66">
        <v>200000</v>
      </c>
    </row>
    <row r="36" spans="1:16" ht="61.5" customHeight="1" x14ac:dyDescent="0.25">
      <c r="A36" s="63" t="s">
        <v>176</v>
      </c>
      <c r="B36" s="63" t="s">
        <v>177</v>
      </c>
      <c r="C36" s="64" t="s">
        <v>165</v>
      </c>
      <c r="D36" s="65" t="s">
        <v>178</v>
      </c>
      <c r="E36" s="66">
        <v>0</v>
      </c>
      <c r="F36" s="65">
        <v>0</v>
      </c>
      <c r="G36" s="65">
        <v>0</v>
      </c>
      <c r="H36" s="65">
        <v>0</v>
      </c>
      <c r="I36" s="65">
        <v>0</v>
      </c>
      <c r="J36" s="66">
        <v>1200000</v>
      </c>
      <c r="K36" s="65">
        <v>1200000</v>
      </c>
      <c r="L36" s="65">
        <v>0</v>
      </c>
      <c r="M36" s="65">
        <v>0</v>
      </c>
      <c r="N36" s="65">
        <v>0</v>
      </c>
      <c r="O36" s="65">
        <v>1200000</v>
      </c>
      <c r="P36" s="66">
        <v>1200000</v>
      </c>
    </row>
    <row r="37" spans="1:16" ht="61.5" customHeight="1" x14ac:dyDescent="0.25">
      <c r="A37" s="63" t="s">
        <v>179</v>
      </c>
      <c r="B37" s="63" t="s">
        <v>180</v>
      </c>
      <c r="C37" s="64" t="s">
        <v>165</v>
      </c>
      <c r="D37" s="65" t="s">
        <v>181</v>
      </c>
      <c r="E37" s="66">
        <v>0</v>
      </c>
      <c r="F37" s="65">
        <v>0</v>
      </c>
      <c r="G37" s="65">
        <v>0</v>
      </c>
      <c r="H37" s="65">
        <v>0</v>
      </c>
      <c r="I37" s="65">
        <v>0</v>
      </c>
      <c r="J37" s="66">
        <v>11000000</v>
      </c>
      <c r="K37" s="65">
        <v>11000000</v>
      </c>
      <c r="L37" s="65">
        <v>0</v>
      </c>
      <c r="M37" s="65">
        <v>0</v>
      </c>
      <c r="N37" s="65">
        <v>0</v>
      </c>
      <c r="O37" s="65">
        <v>11000000</v>
      </c>
      <c r="P37" s="66">
        <v>11000000</v>
      </c>
    </row>
    <row r="38" spans="1:16" ht="61.5" customHeight="1" x14ac:dyDescent="0.25">
      <c r="A38" s="63" t="s">
        <v>182</v>
      </c>
      <c r="B38" s="63" t="s">
        <v>183</v>
      </c>
      <c r="C38" s="64" t="s">
        <v>184</v>
      </c>
      <c r="D38" s="65" t="s">
        <v>185</v>
      </c>
      <c r="E38" s="66">
        <v>669600</v>
      </c>
      <c r="F38" s="65">
        <v>669600</v>
      </c>
      <c r="G38" s="65">
        <v>0</v>
      </c>
      <c r="H38" s="65">
        <v>0</v>
      </c>
      <c r="I38" s="65">
        <v>0</v>
      </c>
      <c r="J38" s="66">
        <v>0</v>
      </c>
      <c r="K38" s="65">
        <v>0</v>
      </c>
      <c r="L38" s="65">
        <v>0</v>
      </c>
      <c r="M38" s="65">
        <v>0</v>
      </c>
      <c r="N38" s="65">
        <v>0</v>
      </c>
      <c r="O38" s="65">
        <v>0</v>
      </c>
      <c r="P38" s="66">
        <v>669600</v>
      </c>
    </row>
    <row r="39" spans="1:16" ht="61.5" customHeight="1" x14ac:dyDescent="0.25">
      <c r="A39" s="63" t="s">
        <v>186</v>
      </c>
      <c r="B39" s="63" t="s">
        <v>187</v>
      </c>
      <c r="C39" s="64" t="s">
        <v>184</v>
      </c>
      <c r="D39" s="65" t="s">
        <v>188</v>
      </c>
      <c r="E39" s="66">
        <v>737100</v>
      </c>
      <c r="F39" s="65">
        <v>737100</v>
      </c>
      <c r="G39" s="65">
        <v>0</v>
      </c>
      <c r="H39" s="65">
        <v>0</v>
      </c>
      <c r="I39" s="65">
        <v>0</v>
      </c>
      <c r="J39" s="66">
        <v>0</v>
      </c>
      <c r="K39" s="65">
        <v>0</v>
      </c>
      <c r="L39" s="65">
        <v>0</v>
      </c>
      <c r="M39" s="65">
        <v>0</v>
      </c>
      <c r="N39" s="65">
        <v>0</v>
      </c>
      <c r="O39" s="65">
        <v>0</v>
      </c>
      <c r="P39" s="66">
        <v>737100</v>
      </c>
    </row>
    <row r="40" spans="1:16" ht="61.5" customHeight="1" x14ac:dyDescent="0.25">
      <c r="A40" s="63" t="s">
        <v>189</v>
      </c>
      <c r="B40" s="63" t="s">
        <v>190</v>
      </c>
      <c r="C40" s="64" t="s">
        <v>191</v>
      </c>
      <c r="D40" s="65" t="s">
        <v>192</v>
      </c>
      <c r="E40" s="66">
        <v>4263080</v>
      </c>
      <c r="F40" s="65">
        <v>4263080</v>
      </c>
      <c r="G40" s="65">
        <v>2699370</v>
      </c>
      <c r="H40" s="65">
        <v>756040</v>
      </c>
      <c r="I40" s="65">
        <v>0</v>
      </c>
      <c r="J40" s="66">
        <v>0</v>
      </c>
      <c r="K40" s="65">
        <v>0</v>
      </c>
      <c r="L40" s="65">
        <v>0</v>
      </c>
      <c r="M40" s="65">
        <v>0</v>
      </c>
      <c r="N40" s="65">
        <v>0</v>
      </c>
      <c r="O40" s="65">
        <v>0</v>
      </c>
      <c r="P40" s="66">
        <v>4263080</v>
      </c>
    </row>
    <row r="41" spans="1:16" ht="61.5" customHeight="1" x14ac:dyDescent="0.25">
      <c r="A41" s="63" t="s">
        <v>193</v>
      </c>
      <c r="B41" s="63" t="s">
        <v>194</v>
      </c>
      <c r="C41" s="64" t="s">
        <v>191</v>
      </c>
      <c r="D41" s="65" t="s">
        <v>195</v>
      </c>
      <c r="E41" s="66">
        <v>491620</v>
      </c>
      <c r="F41" s="65">
        <v>491620</v>
      </c>
      <c r="G41" s="65">
        <v>341700</v>
      </c>
      <c r="H41" s="65">
        <v>9630</v>
      </c>
      <c r="I41" s="65">
        <v>0</v>
      </c>
      <c r="J41" s="66">
        <v>0</v>
      </c>
      <c r="K41" s="65">
        <v>0</v>
      </c>
      <c r="L41" s="65">
        <v>0</v>
      </c>
      <c r="M41" s="65">
        <v>0</v>
      </c>
      <c r="N41" s="65">
        <v>0</v>
      </c>
      <c r="O41" s="65">
        <v>0</v>
      </c>
      <c r="P41" s="66">
        <v>491620</v>
      </c>
    </row>
    <row r="42" spans="1:16" ht="61.5" customHeight="1" x14ac:dyDescent="0.25">
      <c r="A42" s="63" t="s">
        <v>196</v>
      </c>
      <c r="B42" s="63" t="s">
        <v>197</v>
      </c>
      <c r="C42" s="64" t="s">
        <v>198</v>
      </c>
      <c r="D42" s="65" t="s">
        <v>199</v>
      </c>
      <c r="E42" s="66">
        <v>16873840</v>
      </c>
      <c r="F42" s="65">
        <v>16873840</v>
      </c>
      <c r="G42" s="65">
        <v>8500560</v>
      </c>
      <c r="H42" s="65">
        <v>5819740</v>
      </c>
      <c r="I42" s="65">
        <v>0</v>
      </c>
      <c r="J42" s="66">
        <v>49600</v>
      </c>
      <c r="K42" s="65">
        <v>0</v>
      </c>
      <c r="L42" s="65">
        <v>49600</v>
      </c>
      <c r="M42" s="65">
        <v>0</v>
      </c>
      <c r="N42" s="65">
        <v>0</v>
      </c>
      <c r="O42" s="65">
        <v>0</v>
      </c>
      <c r="P42" s="66">
        <v>16923440</v>
      </c>
    </row>
    <row r="43" spans="1:16" ht="61.5" customHeight="1" x14ac:dyDescent="0.25">
      <c r="A43" s="63" t="s">
        <v>200</v>
      </c>
      <c r="B43" s="63" t="s">
        <v>201</v>
      </c>
      <c r="C43" s="64" t="s">
        <v>202</v>
      </c>
      <c r="D43" s="65" t="s">
        <v>203</v>
      </c>
      <c r="E43" s="66">
        <v>527330</v>
      </c>
      <c r="F43" s="65">
        <v>527330</v>
      </c>
      <c r="G43" s="65">
        <v>0</v>
      </c>
      <c r="H43" s="65">
        <v>0</v>
      </c>
      <c r="I43" s="65">
        <v>0</v>
      </c>
      <c r="J43" s="66">
        <v>0</v>
      </c>
      <c r="K43" s="65">
        <v>0</v>
      </c>
      <c r="L43" s="65">
        <v>0</v>
      </c>
      <c r="M43" s="65">
        <v>0</v>
      </c>
      <c r="N43" s="65">
        <v>0</v>
      </c>
      <c r="O43" s="65">
        <v>0</v>
      </c>
      <c r="P43" s="66">
        <v>527330</v>
      </c>
    </row>
    <row r="44" spans="1:16" ht="61.5" customHeight="1" x14ac:dyDescent="0.25">
      <c r="A44" s="63" t="s">
        <v>204</v>
      </c>
      <c r="B44" s="63" t="s">
        <v>205</v>
      </c>
      <c r="C44" s="64" t="s">
        <v>206</v>
      </c>
      <c r="D44" s="65" t="s">
        <v>207</v>
      </c>
      <c r="E44" s="66">
        <v>5418180</v>
      </c>
      <c r="F44" s="65">
        <v>5418180</v>
      </c>
      <c r="G44" s="65">
        <v>3330470</v>
      </c>
      <c r="H44" s="65">
        <v>1143380</v>
      </c>
      <c r="I44" s="65">
        <v>0</v>
      </c>
      <c r="J44" s="66">
        <v>0</v>
      </c>
      <c r="K44" s="65">
        <v>0</v>
      </c>
      <c r="L44" s="65">
        <v>0</v>
      </c>
      <c r="M44" s="65">
        <v>0</v>
      </c>
      <c r="N44" s="65">
        <v>0</v>
      </c>
      <c r="O44" s="65">
        <v>0</v>
      </c>
      <c r="P44" s="66">
        <v>5418180</v>
      </c>
    </row>
    <row r="45" spans="1:16" ht="61.5" customHeight="1" x14ac:dyDescent="0.25">
      <c r="A45" s="63" t="s">
        <v>208</v>
      </c>
      <c r="B45" s="63" t="s">
        <v>209</v>
      </c>
      <c r="C45" s="64" t="s">
        <v>206</v>
      </c>
      <c r="D45" s="65" t="s">
        <v>210</v>
      </c>
      <c r="E45" s="66">
        <v>1641530</v>
      </c>
      <c r="F45" s="65">
        <v>1641530</v>
      </c>
      <c r="G45" s="65">
        <v>0</v>
      </c>
      <c r="H45" s="65">
        <v>0</v>
      </c>
      <c r="I45" s="65">
        <v>0</v>
      </c>
      <c r="J45" s="66">
        <v>0</v>
      </c>
      <c r="K45" s="65">
        <v>0</v>
      </c>
      <c r="L45" s="65">
        <v>0</v>
      </c>
      <c r="M45" s="65">
        <v>0</v>
      </c>
      <c r="N45" s="65">
        <v>0</v>
      </c>
      <c r="O45" s="65">
        <v>0</v>
      </c>
      <c r="P45" s="66">
        <v>1641530</v>
      </c>
    </row>
    <row r="46" spans="1:16" ht="61.5" customHeight="1" x14ac:dyDescent="0.25">
      <c r="A46" s="63" t="s">
        <v>211</v>
      </c>
      <c r="B46" s="63" t="s">
        <v>212</v>
      </c>
      <c r="C46" s="64" t="s">
        <v>206</v>
      </c>
      <c r="D46" s="65" t="s">
        <v>213</v>
      </c>
      <c r="E46" s="66">
        <v>435000</v>
      </c>
      <c r="F46" s="65">
        <v>435000</v>
      </c>
      <c r="G46" s="65">
        <v>0</v>
      </c>
      <c r="H46" s="65">
        <v>0</v>
      </c>
      <c r="I46" s="65">
        <v>0</v>
      </c>
      <c r="J46" s="66">
        <v>0</v>
      </c>
      <c r="K46" s="65">
        <v>0</v>
      </c>
      <c r="L46" s="65">
        <v>0</v>
      </c>
      <c r="M46" s="65">
        <v>0</v>
      </c>
      <c r="N46" s="65">
        <v>0</v>
      </c>
      <c r="O46" s="65">
        <v>0</v>
      </c>
      <c r="P46" s="66">
        <v>435000</v>
      </c>
    </row>
    <row r="47" spans="1:16" ht="61.5" customHeight="1" x14ac:dyDescent="0.25">
      <c r="A47" s="63" t="s">
        <v>214</v>
      </c>
      <c r="B47" s="63" t="s">
        <v>215</v>
      </c>
      <c r="C47" s="64" t="s">
        <v>216</v>
      </c>
      <c r="D47" s="65" t="s">
        <v>217</v>
      </c>
      <c r="E47" s="66">
        <v>0</v>
      </c>
      <c r="F47" s="65">
        <v>0</v>
      </c>
      <c r="G47" s="65">
        <v>0</v>
      </c>
      <c r="H47" s="65">
        <v>0</v>
      </c>
      <c r="I47" s="65">
        <v>0</v>
      </c>
      <c r="J47" s="66">
        <v>1200000</v>
      </c>
      <c r="K47" s="65">
        <v>1200000</v>
      </c>
      <c r="L47" s="65">
        <v>0</v>
      </c>
      <c r="M47" s="65">
        <v>0</v>
      </c>
      <c r="N47" s="65">
        <v>0</v>
      </c>
      <c r="O47" s="65">
        <v>1200000</v>
      </c>
      <c r="P47" s="66">
        <v>1200000</v>
      </c>
    </row>
    <row r="48" spans="1:16" ht="61.5" customHeight="1" x14ac:dyDescent="0.25">
      <c r="A48" s="57" t="s">
        <v>218</v>
      </c>
      <c r="B48" s="58"/>
      <c r="C48" s="59"/>
      <c r="D48" s="60" t="s">
        <v>219</v>
      </c>
      <c r="E48" s="61">
        <f>31051175+2893446</f>
        <v>33944621</v>
      </c>
      <c r="F48" s="62">
        <f>31051175+2893446</f>
        <v>33944621</v>
      </c>
      <c r="G48" s="62">
        <v>17268020</v>
      </c>
      <c r="H48" s="62">
        <v>399500</v>
      </c>
      <c r="I48" s="62">
        <v>0</v>
      </c>
      <c r="J48" s="61">
        <v>0</v>
      </c>
      <c r="K48" s="62">
        <v>0</v>
      </c>
      <c r="L48" s="62">
        <v>0</v>
      </c>
      <c r="M48" s="62">
        <v>0</v>
      </c>
      <c r="N48" s="62">
        <v>0</v>
      </c>
      <c r="O48" s="62">
        <v>0</v>
      </c>
      <c r="P48" s="61">
        <v>31051175</v>
      </c>
    </row>
    <row r="49" spans="1:16" ht="61.5" customHeight="1" x14ac:dyDescent="0.25">
      <c r="A49" s="57" t="s">
        <v>220</v>
      </c>
      <c r="B49" s="58"/>
      <c r="C49" s="59"/>
      <c r="D49" s="60" t="s">
        <v>219</v>
      </c>
      <c r="E49" s="61">
        <f>31051175+2893446</f>
        <v>33944621</v>
      </c>
      <c r="F49" s="62">
        <f>31051175+2893446</f>
        <v>33944621</v>
      </c>
      <c r="G49" s="62">
        <v>17268020</v>
      </c>
      <c r="H49" s="62">
        <v>399500</v>
      </c>
      <c r="I49" s="62">
        <v>0</v>
      </c>
      <c r="J49" s="61">
        <v>0</v>
      </c>
      <c r="K49" s="62">
        <v>0</v>
      </c>
      <c r="L49" s="62">
        <v>0</v>
      </c>
      <c r="M49" s="62">
        <v>0</v>
      </c>
      <c r="N49" s="62">
        <v>0</v>
      </c>
      <c r="O49" s="62">
        <v>0</v>
      </c>
      <c r="P49" s="61">
        <v>31051175</v>
      </c>
    </row>
    <row r="50" spans="1:16" ht="61.5" customHeight="1" x14ac:dyDescent="0.25">
      <c r="A50" s="63" t="s">
        <v>221</v>
      </c>
      <c r="B50" s="63" t="s">
        <v>146</v>
      </c>
      <c r="C50" s="64" t="s">
        <v>108</v>
      </c>
      <c r="D50" s="65" t="s">
        <v>147</v>
      </c>
      <c r="E50" s="66">
        <v>7554960</v>
      </c>
      <c r="F50" s="65">
        <v>7554960</v>
      </c>
      <c r="G50" s="65">
        <v>6098490</v>
      </c>
      <c r="H50" s="65">
        <v>1300</v>
      </c>
      <c r="I50" s="65">
        <v>0</v>
      </c>
      <c r="J50" s="66">
        <v>0</v>
      </c>
      <c r="K50" s="65">
        <v>0</v>
      </c>
      <c r="L50" s="65">
        <v>0</v>
      </c>
      <c r="M50" s="65">
        <v>0</v>
      </c>
      <c r="N50" s="65">
        <v>0</v>
      </c>
      <c r="O50" s="65">
        <v>0</v>
      </c>
      <c r="P50" s="66">
        <v>7554960</v>
      </c>
    </row>
    <row r="51" spans="1:16" ht="61.5" customHeight="1" x14ac:dyDescent="0.25">
      <c r="A51" s="63" t="s">
        <v>222</v>
      </c>
      <c r="B51" s="63" t="s">
        <v>223</v>
      </c>
      <c r="C51" s="64" t="s">
        <v>157</v>
      </c>
      <c r="D51" s="65" t="s">
        <v>224</v>
      </c>
      <c r="E51" s="66">
        <v>30000</v>
      </c>
      <c r="F51" s="65">
        <v>30000</v>
      </c>
      <c r="G51" s="65">
        <v>0</v>
      </c>
      <c r="H51" s="65">
        <v>0</v>
      </c>
      <c r="I51" s="65">
        <v>0</v>
      </c>
      <c r="J51" s="66">
        <v>0</v>
      </c>
      <c r="K51" s="65">
        <v>0</v>
      </c>
      <c r="L51" s="65">
        <v>0</v>
      </c>
      <c r="M51" s="65">
        <v>0</v>
      </c>
      <c r="N51" s="65">
        <v>0</v>
      </c>
      <c r="O51" s="65">
        <v>0</v>
      </c>
      <c r="P51" s="66">
        <v>30000</v>
      </c>
    </row>
    <row r="52" spans="1:16" ht="61.5" customHeight="1" x14ac:dyDescent="0.25">
      <c r="A52" s="67" t="s">
        <v>225</v>
      </c>
      <c r="B52" s="67" t="s">
        <v>226</v>
      </c>
      <c r="C52" s="70" t="s">
        <v>157</v>
      </c>
      <c r="D52" s="69" t="s">
        <v>227</v>
      </c>
      <c r="E52" s="68">
        <v>83475</v>
      </c>
      <c r="F52" s="69">
        <v>83475</v>
      </c>
      <c r="G52" s="65">
        <v>0</v>
      </c>
      <c r="H52" s="65">
        <v>0</v>
      </c>
      <c r="I52" s="65">
        <v>0</v>
      </c>
      <c r="J52" s="66">
        <v>0</v>
      </c>
      <c r="K52" s="65">
        <v>0</v>
      </c>
      <c r="L52" s="65">
        <v>0</v>
      </c>
      <c r="M52" s="65">
        <v>0</v>
      </c>
      <c r="N52" s="65">
        <v>0</v>
      </c>
      <c r="O52" s="65">
        <v>0</v>
      </c>
      <c r="P52" s="66">
        <v>83475</v>
      </c>
    </row>
    <row r="53" spans="1:16" ht="95.25" customHeight="1" x14ac:dyDescent="0.25">
      <c r="A53" s="67" t="s">
        <v>228</v>
      </c>
      <c r="B53" s="67" t="s">
        <v>229</v>
      </c>
      <c r="C53" s="70" t="s">
        <v>184</v>
      </c>
      <c r="D53" s="69" t="s">
        <v>230</v>
      </c>
      <c r="E53" s="68">
        <v>14755800</v>
      </c>
      <c r="F53" s="69">
        <v>14755800</v>
      </c>
      <c r="G53" s="65">
        <v>11169530</v>
      </c>
      <c r="H53" s="65">
        <v>398200</v>
      </c>
      <c r="I53" s="65">
        <v>0</v>
      </c>
      <c r="J53" s="66">
        <v>0</v>
      </c>
      <c r="K53" s="65">
        <v>0</v>
      </c>
      <c r="L53" s="65">
        <v>0</v>
      </c>
      <c r="M53" s="65">
        <v>0</v>
      </c>
      <c r="N53" s="65">
        <v>0</v>
      </c>
      <c r="O53" s="65">
        <v>0</v>
      </c>
      <c r="P53" s="66">
        <v>14755800</v>
      </c>
    </row>
    <row r="54" spans="1:16" ht="74.25" customHeight="1" x14ac:dyDescent="0.25">
      <c r="A54" s="63" t="s">
        <v>231</v>
      </c>
      <c r="B54" s="63" t="s">
        <v>187</v>
      </c>
      <c r="C54" s="64" t="s">
        <v>184</v>
      </c>
      <c r="D54" s="65" t="s">
        <v>188</v>
      </c>
      <c r="E54" s="66">
        <v>3000000</v>
      </c>
      <c r="F54" s="65">
        <v>3000000</v>
      </c>
      <c r="G54" s="65">
        <v>0</v>
      </c>
      <c r="H54" s="65">
        <v>0</v>
      </c>
      <c r="I54" s="65">
        <v>0</v>
      </c>
      <c r="J54" s="66">
        <v>0</v>
      </c>
      <c r="K54" s="65">
        <v>0</v>
      </c>
      <c r="L54" s="65">
        <v>0</v>
      </c>
      <c r="M54" s="65">
        <v>0</v>
      </c>
      <c r="N54" s="65">
        <v>0</v>
      </c>
      <c r="O54" s="65">
        <v>0</v>
      </c>
      <c r="P54" s="66">
        <v>3000000</v>
      </c>
    </row>
    <row r="55" spans="1:16" ht="75" customHeight="1" x14ac:dyDescent="0.25">
      <c r="A55" s="63" t="s">
        <v>232</v>
      </c>
      <c r="B55" s="63" t="s">
        <v>233</v>
      </c>
      <c r="C55" s="64" t="s">
        <v>149</v>
      </c>
      <c r="D55" s="65" t="s">
        <v>234</v>
      </c>
      <c r="E55" s="66">
        <v>2016000</v>
      </c>
      <c r="F55" s="65">
        <v>2016000</v>
      </c>
      <c r="G55" s="65">
        <v>0</v>
      </c>
      <c r="H55" s="65">
        <v>0</v>
      </c>
      <c r="I55" s="65">
        <v>0</v>
      </c>
      <c r="J55" s="66">
        <v>0</v>
      </c>
      <c r="K55" s="65">
        <v>0</v>
      </c>
      <c r="L55" s="65">
        <v>0</v>
      </c>
      <c r="M55" s="65">
        <v>0</v>
      </c>
      <c r="N55" s="65">
        <v>0</v>
      </c>
      <c r="O55" s="65">
        <v>0</v>
      </c>
      <c r="P55" s="66">
        <v>2016000</v>
      </c>
    </row>
    <row r="56" spans="1:16" ht="61.5" customHeight="1" x14ac:dyDescent="0.25">
      <c r="A56" s="63" t="s">
        <v>235</v>
      </c>
      <c r="B56" s="63" t="s">
        <v>236</v>
      </c>
      <c r="C56" s="64" t="s">
        <v>237</v>
      </c>
      <c r="D56" s="65" t="s">
        <v>238</v>
      </c>
      <c r="E56" s="66">
        <v>1700000</v>
      </c>
      <c r="F56" s="65">
        <v>1700000</v>
      </c>
      <c r="G56" s="65">
        <v>0</v>
      </c>
      <c r="H56" s="65">
        <v>0</v>
      </c>
      <c r="I56" s="65">
        <v>0</v>
      </c>
      <c r="J56" s="66">
        <v>0</v>
      </c>
      <c r="K56" s="65">
        <v>0</v>
      </c>
      <c r="L56" s="65">
        <v>0</v>
      </c>
      <c r="M56" s="65">
        <v>0</v>
      </c>
      <c r="N56" s="65">
        <v>0</v>
      </c>
      <c r="O56" s="65">
        <v>0</v>
      </c>
      <c r="P56" s="66">
        <v>1700000</v>
      </c>
    </row>
    <row r="57" spans="1:16" ht="61.5" customHeight="1" x14ac:dyDescent="0.25">
      <c r="A57" s="63" t="s">
        <v>239</v>
      </c>
      <c r="B57" s="63" t="s">
        <v>240</v>
      </c>
      <c r="C57" s="64" t="s">
        <v>237</v>
      </c>
      <c r="D57" s="65" t="s">
        <v>241</v>
      </c>
      <c r="E57" s="66">
        <v>270000</v>
      </c>
      <c r="F57" s="65">
        <v>270000</v>
      </c>
      <c r="G57" s="65">
        <v>0</v>
      </c>
      <c r="H57" s="65">
        <v>0</v>
      </c>
      <c r="I57" s="65">
        <v>0</v>
      </c>
      <c r="J57" s="66">
        <v>0</v>
      </c>
      <c r="K57" s="65">
        <v>0</v>
      </c>
      <c r="L57" s="65">
        <v>0</v>
      </c>
      <c r="M57" s="65">
        <v>0</v>
      </c>
      <c r="N57" s="65">
        <v>0</v>
      </c>
      <c r="O57" s="65">
        <v>0</v>
      </c>
      <c r="P57" s="66">
        <v>270000</v>
      </c>
    </row>
    <row r="58" spans="1:16" ht="61.5" customHeight="1" x14ac:dyDescent="0.25">
      <c r="A58" s="63" t="s">
        <v>242</v>
      </c>
      <c r="B58" s="63" t="s">
        <v>243</v>
      </c>
      <c r="C58" s="64" t="s">
        <v>244</v>
      </c>
      <c r="D58" s="65" t="s">
        <v>245</v>
      </c>
      <c r="E58" s="66">
        <v>4000</v>
      </c>
      <c r="F58" s="65">
        <v>4000</v>
      </c>
      <c r="G58" s="65">
        <v>0</v>
      </c>
      <c r="H58" s="65">
        <v>0</v>
      </c>
      <c r="I58" s="65">
        <v>0</v>
      </c>
      <c r="J58" s="66">
        <v>0</v>
      </c>
      <c r="K58" s="65">
        <v>0</v>
      </c>
      <c r="L58" s="65">
        <v>0</v>
      </c>
      <c r="M58" s="65">
        <v>0</v>
      </c>
      <c r="N58" s="65">
        <v>0</v>
      </c>
      <c r="O58" s="65">
        <v>0</v>
      </c>
      <c r="P58" s="66">
        <v>4000</v>
      </c>
    </row>
    <row r="59" spans="1:16" ht="61.5" customHeight="1" x14ac:dyDescent="0.25">
      <c r="A59" s="63" t="s">
        <v>246</v>
      </c>
      <c r="B59" s="63" t="s">
        <v>247</v>
      </c>
      <c r="C59" s="64" t="s">
        <v>244</v>
      </c>
      <c r="D59" s="65" t="s">
        <v>248</v>
      </c>
      <c r="E59" s="66">
        <f>1636940+2893446</f>
        <v>4530386</v>
      </c>
      <c r="F59" s="65">
        <f>1636940+2893446</f>
        <v>4530386</v>
      </c>
      <c r="G59" s="65">
        <v>0</v>
      </c>
      <c r="H59" s="65">
        <v>0</v>
      </c>
      <c r="I59" s="65">
        <v>0</v>
      </c>
      <c r="J59" s="66">
        <v>0</v>
      </c>
      <c r="K59" s="65">
        <v>0</v>
      </c>
      <c r="L59" s="65">
        <v>0</v>
      </c>
      <c r="M59" s="65">
        <v>0</v>
      </c>
      <c r="N59" s="65">
        <v>0</v>
      </c>
      <c r="O59" s="65">
        <v>0</v>
      </c>
      <c r="P59" s="66">
        <v>1636940</v>
      </c>
    </row>
    <row r="60" spans="1:16" ht="61.5" customHeight="1" x14ac:dyDescent="0.25">
      <c r="A60" s="57" t="s">
        <v>249</v>
      </c>
      <c r="B60" s="58"/>
      <c r="C60" s="59"/>
      <c r="D60" s="60" t="s">
        <v>250</v>
      </c>
      <c r="E60" s="61">
        <v>1969230</v>
      </c>
      <c r="F60" s="62">
        <v>1969230</v>
      </c>
      <c r="G60" s="62">
        <v>1571647</v>
      </c>
      <c r="H60" s="62">
        <v>24811</v>
      </c>
      <c r="I60" s="62">
        <v>0</v>
      </c>
      <c r="J60" s="61">
        <v>0</v>
      </c>
      <c r="K60" s="62">
        <v>0</v>
      </c>
      <c r="L60" s="62">
        <v>0</v>
      </c>
      <c r="M60" s="62">
        <v>0</v>
      </c>
      <c r="N60" s="62">
        <v>0</v>
      </c>
      <c r="O60" s="62">
        <v>0</v>
      </c>
      <c r="P60" s="61">
        <v>1969230</v>
      </c>
    </row>
    <row r="61" spans="1:16" ht="61.5" customHeight="1" x14ac:dyDescent="0.25">
      <c r="A61" s="57" t="s">
        <v>251</v>
      </c>
      <c r="B61" s="58"/>
      <c r="C61" s="59"/>
      <c r="D61" s="60" t="s">
        <v>250</v>
      </c>
      <c r="E61" s="61">
        <v>1969230</v>
      </c>
      <c r="F61" s="62">
        <v>1969230</v>
      </c>
      <c r="G61" s="62">
        <v>1571647</v>
      </c>
      <c r="H61" s="62">
        <v>24811</v>
      </c>
      <c r="I61" s="62">
        <v>0</v>
      </c>
      <c r="J61" s="61">
        <v>0</v>
      </c>
      <c r="K61" s="62">
        <v>0</v>
      </c>
      <c r="L61" s="62">
        <v>0</v>
      </c>
      <c r="M61" s="62">
        <v>0</v>
      </c>
      <c r="N61" s="62">
        <v>0</v>
      </c>
      <c r="O61" s="62">
        <v>0</v>
      </c>
      <c r="P61" s="61">
        <v>1969230</v>
      </c>
    </row>
    <row r="62" spans="1:16" ht="61.5" customHeight="1" x14ac:dyDescent="0.25">
      <c r="A62" s="63" t="s">
        <v>252</v>
      </c>
      <c r="B62" s="63" t="s">
        <v>146</v>
      </c>
      <c r="C62" s="64" t="s">
        <v>108</v>
      </c>
      <c r="D62" s="65" t="s">
        <v>147</v>
      </c>
      <c r="E62" s="66">
        <v>1969230</v>
      </c>
      <c r="F62" s="65">
        <v>1969230</v>
      </c>
      <c r="G62" s="65">
        <v>1571647</v>
      </c>
      <c r="H62" s="65">
        <v>24811</v>
      </c>
      <c r="I62" s="65">
        <v>0</v>
      </c>
      <c r="J62" s="66">
        <v>0</v>
      </c>
      <c r="K62" s="65">
        <v>0</v>
      </c>
      <c r="L62" s="65">
        <v>0</v>
      </c>
      <c r="M62" s="65">
        <v>0</v>
      </c>
      <c r="N62" s="65">
        <v>0</v>
      </c>
      <c r="O62" s="65">
        <v>0</v>
      </c>
      <c r="P62" s="66">
        <v>1969230</v>
      </c>
    </row>
    <row r="63" spans="1:16" ht="61.5" customHeight="1" x14ac:dyDescent="0.25">
      <c r="A63" s="57" t="s">
        <v>253</v>
      </c>
      <c r="B63" s="58"/>
      <c r="C63" s="59"/>
      <c r="D63" s="60" t="s">
        <v>254</v>
      </c>
      <c r="E63" s="61">
        <v>28033510</v>
      </c>
      <c r="F63" s="62">
        <v>9655750</v>
      </c>
      <c r="G63" s="62">
        <v>4133873</v>
      </c>
      <c r="H63" s="62">
        <v>2465784</v>
      </c>
      <c r="I63" s="62">
        <v>18377760</v>
      </c>
      <c r="J63" s="61">
        <v>176800</v>
      </c>
      <c r="K63" s="62">
        <v>0</v>
      </c>
      <c r="L63" s="62">
        <v>176800</v>
      </c>
      <c r="M63" s="62">
        <v>0</v>
      </c>
      <c r="N63" s="62">
        <v>0</v>
      </c>
      <c r="O63" s="62">
        <v>0</v>
      </c>
      <c r="P63" s="61">
        <v>28210310</v>
      </c>
    </row>
    <row r="64" spans="1:16" ht="61.5" customHeight="1" x14ac:dyDescent="0.25">
      <c r="A64" s="57" t="s">
        <v>255</v>
      </c>
      <c r="B64" s="58"/>
      <c r="C64" s="59"/>
      <c r="D64" s="60" t="s">
        <v>254</v>
      </c>
      <c r="E64" s="61">
        <v>28033510</v>
      </c>
      <c r="F64" s="62">
        <v>9655750</v>
      </c>
      <c r="G64" s="62">
        <v>4133873</v>
      </c>
      <c r="H64" s="62">
        <v>2465784</v>
      </c>
      <c r="I64" s="62">
        <v>18377760</v>
      </c>
      <c r="J64" s="61">
        <v>176800</v>
      </c>
      <c r="K64" s="62">
        <v>0</v>
      </c>
      <c r="L64" s="62">
        <v>176800</v>
      </c>
      <c r="M64" s="62">
        <v>0</v>
      </c>
      <c r="N64" s="62">
        <v>0</v>
      </c>
      <c r="O64" s="62">
        <v>0</v>
      </c>
      <c r="P64" s="61">
        <v>28210310</v>
      </c>
    </row>
    <row r="65" spans="1:16" ht="61.5" customHeight="1" x14ac:dyDescent="0.25">
      <c r="A65" s="63" t="s">
        <v>256</v>
      </c>
      <c r="B65" s="63" t="s">
        <v>146</v>
      </c>
      <c r="C65" s="64" t="s">
        <v>108</v>
      </c>
      <c r="D65" s="65" t="s">
        <v>147</v>
      </c>
      <c r="E65" s="66">
        <v>5298110</v>
      </c>
      <c r="F65" s="65">
        <v>5298110</v>
      </c>
      <c r="G65" s="65">
        <v>4133873</v>
      </c>
      <c r="H65" s="65">
        <v>45784</v>
      </c>
      <c r="I65" s="65">
        <v>0</v>
      </c>
      <c r="J65" s="66">
        <v>0</v>
      </c>
      <c r="K65" s="65">
        <v>0</v>
      </c>
      <c r="L65" s="65">
        <v>0</v>
      </c>
      <c r="M65" s="65">
        <v>0</v>
      </c>
      <c r="N65" s="65">
        <v>0</v>
      </c>
      <c r="O65" s="65">
        <v>0</v>
      </c>
      <c r="P65" s="66">
        <v>5298110</v>
      </c>
    </row>
    <row r="66" spans="1:16" ht="61.5" customHeight="1" x14ac:dyDescent="0.25">
      <c r="A66" s="63" t="s">
        <v>257</v>
      </c>
      <c r="B66" s="63" t="s">
        <v>258</v>
      </c>
      <c r="C66" s="64" t="s">
        <v>259</v>
      </c>
      <c r="D66" s="65" t="s">
        <v>260</v>
      </c>
      <c r="E66" s="66">
        <v>140000</v>
      </c>
      <c r="F66" s="65">
        <v>140000</v>
      </c>
      <c r="G66" s="65">
        <v>0</v>
      </c>
      <c r="H66" s="65">
        <v>0</v>
      </c>
      <c r="I66" s="65">
        <v>0</v>
      </c>
      <c r="J66" s="66">
        <v>0</v>
      </c>
      <c r="K66" s="65">
        <v>0</v>
      </c>
      <c r="L66" s="65">
        <v>0</v>
      </c>
      <c r="M66" s="65">
        <v>0</v>
      </c>
      <c r="N66" s="65">
        <v>0</v>
      </c>
      <c r="O66" s="65">
        <v>0</v>
      </c>
      <c r="P66" s="66">
        <v>140000</v>
      </c>
    </row>
    <row r="67" spans="1:16" ht="61.5" customHeight="1" x14ac:dyDescent="0.25">
      <c r="A67" s="63" t="s">
        <v>261</v>
      </c>
      <c r="B67" s="63" t="s">
        <v>247</v>
      </c>
      <c r="C67" s="64" t="s">
        <v>244</v>
      </c>
      <c r="D67" s="65" t="s">
        <v>248</v>
      </c>
      <c r="E67" s="66">
        <v>300000</v>
      </c>
      <c r="F67" s="65">
        <v>300000</v>
      </c>
      <c r="G67" s="65">
        <v>0</v>
      </c>
      <c r="H67" s="65">
        <v>0</v>
      </c>
      <c r="I67" s="65">
        <v>0</v>
      </c>
      <c r="J67" s="66">
        <v>0</v>
      </c>
      <c r="K67" s="65">
        <v>0</v>
      </c>
      <c r="L67" s="65">
        <v>0</v>
      </c>
      <c r="M67" s="65">
        <v>0</v>
      </c>
      <c r="N67" s="65">
        <v>0</v>
      </c>
      <c r="O67" s="65">
        <v>0</v>
      </c>
      <c r="P67" s="66">
        <v>300000</v>
      </c>
    </row>
    <row r="68" spans="1:16" ht="61.5" customHeight="1" x14ac:dyDescent="0.25">
      <c r="A68" s="63" t="s">
        <v>262</v>
      </c>
      <c r="B68" s="63" t="s">
        <v>263</v>
      </c>
      <c r="C68" s="64" t="s">
        <v>264</v>
      </c>
      <c r="D68" s="65" t="s">
        <v>265</v>
      </c>
      <c r="E68" s="66">
        <v>930000</v>
      </c>
      <c r="F68" s="65">
        <v>930000</v>
      </c>
      <c r="G68" s="65">
        <v>0</v>
      </c>
      <c r="H68" s="65">
        <v>0</v>
      </c>
      <c r="I68" s="65">
        <v>0</v>
      </c>
      <c r="J68" s="66">
        <v>0</v>
      </c>
      <c r="K68" s="65">
        <v>0</v>
      </c>
      <c r="L68" s="65">
        <v>0</v>
      </c>
      <c r="M68" s="65">
        <v>0</v>
      </c>
      <c r="N68" s="65">
        <v>0</v>
      </c>
      <c r="O68" s="65">
        <v>0</v>
      </c>
      <c r="P68" s="66">
        <v>930000</v>
      </c>
    </row>
    <row r="69" spans="1:16" ht="61.5" customHeight="1" x14ac:dyDescent="0.25">
      <c r="A69" s="63" t="s">
        <v>266</v>
      </c>
      <c r="B69" s="63" t="s">
        <v>267</v>
      </c>
      <c r="C69" s="64" t="s">
        <v>268</v>
      </c>
      <c r="D69" s="65" t="s">
        <v>269</v>
      </c>
      <c r="E69" s="66">
        <v>2005000</v>
      </c>
      <c r="F69" s="65">
        <v>0</v>
      </c>
      <c r="G69" s="65">
        <v>0</v>
      </c>
      <c r="H69" s="65">
        <v>0</v>
      </c>
      <c r="I69" s="65">
        <v>2005000</v>
      </c>
      <c r="J69" s="66">
        <v>0</v>
      </c>
      <c r="K69" s="65">
        <v>0</v>
      </c>
      <c r="L69" s="65">
        <v>0</v>
      </c>
      <c r="M69" s="65">
        <v>0</v>
      </c>
      <c r="N69" s="65">
        <v>0</v>
      </c>
      <c r="O69" s="65">
        <v>0</v>
      </c>
      <c r="P69" s="66">
        <v>2005000</v>
      </c>
    </row>
    <row r="70" spans="1:16" ht="61.5" customHeight="1" x14ac:dyDescent="0.25">
      <c r="A70" s="63" t="s">
        <v>270</v>
      </c>
      <c r="B70" s="63" t="s">
        <v>271</v>
      </c>
      <c r="C70" s="64" t="s">
        <v>268</v>
      </c>
      <c r="D70" s="65" t="s">
        <v>272</v>
      </c>
      <c r="E70" s="66">
        <v>765000</v>
      </c>
      <c r="F70" s="65">
        <v>0</v>
      </c>
      <c r="G70" s="65">
        <v>0</v>
      </c>
      <c r="H70" s="65">
        <v>0</v>
      </c>
      <c r="I70" s="65">
        <v>765000</v>
      </c>
      <c r="J70" s="66">
        <v>0</v>
      </c>
      <c r="K70" s="65">
        <v>0</v>
      </c>
      <c r="L70" s="65">
        <v>0</v>
      </c>
      <c r="M70" s="65">
        <v>0</v>
      </c>
      <c r="N70" s="65">
        <v>0</v>
      </c>
      <c r="O70" s="65">
        <v>0</v>
      </c>
      <c r="P70" s="66">
        <v>765000</v>
      </c>
    </row>
    <row r="71" spans="1:16" ht="61.5" customHeight="1" x14ac:dyDescent="0.25">
      <c r="A71" s="63" t="s">
        <v>273</v>
      </c>
      <c r="B71" s="63" t="s">
        <v>274</v>
      </c>
      <c r="C71" s="64" t="s">
        <v>268</v>
      </c>
      <c r="D71" s="65" t="s">
        <v>275</v>
      </c>
      <c r="E71" s="66">
        <v>18045400</v>
      </c>
      <c r="F71" s="65">
        <v>2437640</v>
      </c>
      <c r="G71" s="65">
        <v>0</v>
      </c>
      <c r="H71" s="65">
        <v>2420000</v>
      </c>
      <c r="I71" s="65">
        <v>15607760</v>
      </c>
      <c r="J71" s="66">
        <v>0</v>
      </c>
      <c r="K71" s="65">
        <v>0</v>
      </c>
      <c r="L71" s="65">
        <v>0</v>
      </c>
      <c r="M71" s="65">
        <v>0</v>
      </c>
      <c r="N71" s="65">
        <v>0</v>
      </c>
      <c r="O71" s="65">
        <v>0</v>
      </c>
      <c r="P71" s="66">
        <v>18045400</v>
      </c>
    </row>
    <row r="72" spans="1:16" ht="61.5" customHeight="1" x14ac:dyDescent="0.25">
      <c r="A72" s="63" t="s">
        <v>276</v>
      </c>
      <c r="B72" s="63" t="s">
        <v>277</v>
      </c>
      <c r="C72" s="64" t="s">
        <v>278</v>
      </c>
      <c r="D72" s="65" t="s">
        <v>279</v>
      </c>
      <c r="E72" s="66">
        <v>450000</v>
      </c>
      <c r="F72" s="65">
        <v>450000</v>
      </c>
      <c r="G72" s="65">
        <v>0</v>
      </c>
      <c r="H72" s="65">
        <v>0</v>
      </c>
      <c r="I72" s="65">
        <v>0</v>
      </c>
      <c r="J72" s="66">
        <v>0</v>
      </c>
      <c r="K72" s="65">
        <v>0</v>
      </c>
      <c r="L72" s="65">
        <v>0</v>
      </c>
      <c r="M72" s="65">
        <v>0</v>
      </c>
      <c r="N72" s="65">
        <v>0</v>
      </c>
      <c r="O72" s="65">
        <v>0</v>
      </c>
      <c r="P72" s="66">
        <v>450000</v>
      </c>
    </row>
    <row r="73" spans="1:16" ht="61.5" customHeight="1" x14ac:dyDescent="0.25">
      <c r="A73" s="63" t="s">
        <v>280</v>
      </c>
      <c r="B73" s="63" t="s">
        <v>281</v>
      </c>
      <c r="C73" s="64" t="s">
        <v>282</v>
      </c>
      <c r="D73" s="65" t="s">
        <v>283</v>
      </c>
      <c r="E73" s="66">
        <v>100000</v>
      </c>
      <c r="F73" s="65">
        <v>100000</v>
      </c>
      <c r="G73" s="65">
        <v>0</v>
      </c>
      <c r="H73" s="65">
        <v>0</v>
      </c>
      <c r="I73" s="65">
        <v>0</v>
      </c>
      <c r="J73" s="66">
        <v>0</v>
      </c>
      <c r="K73" s="65">
        <v>0</v>
      </c>
      <c r="L73" s="65">
        <v>0</v>
      </c>
      <c r="M73" s="65">
        <v>0</v>
      </c>
      <c r="N73" s="65">
        <v>0</v>
      </c>
      <c r="O73" s="65">
        <v>0</v>
      </c>
      <c r="P73" s="66">
        <v>100000</v>
      </c>
    </row>
    <row r="74" spans="1:16" ht="61.5" customHeight="1" x14ac:dyDescent="0.25">
      <c r="A74" s="63" t="s">
        <v>284</v>
      </c>
      <c r="B74" s="63" t="s">
        <v>285</v>
      </c>
      <c r="C74" s="64" t="s">
        <v>286</v>
      </c>
      <c r="D74" s="65" t="s">
        <v>287</v>
      </c>
      <c r="E74" s="66">
        <v>0</v>
      </c>
      <c r="F74" s="65">
        <v>0</v>
      </c>
      <c r="G74" s="65">
        <v>0</v>
      </c>
      <c r="H74" s="65">
        <v>0</v>
      </c>
      <c r="I74" s="65">
        <v>0</v>
      </c>
      <c r="J74" s="66">
        <v>176800</v>
      </c>
      <c r="K74" s="65">
        <v>0</v>
      </c>
      <c r="L74" s="65">
        <v>176800</v>
      </c>
      <c r="M74" s="65">
        <v>0</v>
      </c>
      <c r="N74" s="65">
        <v>0</v>
      </c>
      <c r="O74" s="65">
        <v>0</v>
      </c>
      <c r="P74" s="66">
        <v>176800</v>
      </c>
    </row>
    <row r="75" spans="1:16" ht="61.5" customHeight="1" x14ac:dyDescent="0.25">
      <c r="A75" s="57" t="s">
        <v>288</v>
      </c>
      <c r="B75" s="58"/>
      <c r="C75" s="59"/>
      <c r="D75" s="60" t="s">
        <v>289</v>
      </c>
      <c r="E75" s="61">
        <v>1772410</v>
      </c>
      <c r="F75" s="62">
        <v>1772410</v>
      </c>
      <c r="G75" s="62">
        <v>1342900</v>
      </c>
      <c r="H75" s="62">
        <v>61600</v>
      </c>
      <c r="I75" s="62">
        <v>0</v>
      </c>
      <c r="J75" s="61">
        <v>270300</v>
      </c>
      <c r="K75" s="62">
        <v>0</v>
      </c>
      <c r="L75" s="62">
        <v>230300</v>
      </c>
      <c r="M75" s="62">
        <v>0</v>
      </c>
      <c r="N75" s="62">
        <v>0</v>
      </c>
      <c r="O75" s="62">
        <v>40000</v>
      </c>
      <c r="P75" s="61">
        <v>2042710</v>
      </c>
    </row>
    <row r="76" spans="1:16" ht="61.5" customHeight="1" x14ac:dyDescent="0.25">
      <c r="A76" s="57" t="s">
        <v>290</v>
      </c>
      <c r="B76" s="58"/>
      <c r="C76" s="59"/>
      <c r="D76" s="60" t="s">
        <v>289</v>
      </c>
      <c r="E76" s="61">
        <v>1772410</v>
      </c>
      <c r="F76" s="62">
        <v>1772410</v>
      </c>
      <c r="G76" s="62">
        <v>1342900</v>
      </c>
      <c r="H76" s="62">
        <v>61600</v>
      </c>
      <c r="I76" s="62">
        <v>0</v>
      </c>
      <c r="J76" s="61">
        <v>270300</v>
      </c>
      <c r="K76" s="62">
        <v>0</v>
      </c>
      <c r="L76" s="62">
        <v>230300</v>
      </c>
      <c r="M76" s="62">
        <v>0</v>
      </c>
      <c r="N76" s="62">
        <v>0</v>
      </c>
      <c r="O76" s="62">
        <v>40000</v>
      </c>
      <c r="P76" s="61">
        <v>2042710</v>
      </c>
    </row>
    <row r="77" spans="1:16" ht="61.5" customHeight="1" x14ac:dyDescent="0.25">
      <c r="A77" s="63" t="s">
        <v>291</v>
      </c>
      <c r="B77" s="63" t="s">
        <v>146</v>
      </c>
      <c r="C77" s="64" t="s">
        <v>108</v>
      </c>
      <c r="D77" s="65" t="s">
        <v>147</v>
      </c>
      <c r="E77" s="66">
        <v>1772410</v>
      </c>
      <c r="F77" s="65">
        <v>1772410</v>
      </c>
      <c r="G77" s="65">
        <v>1342900</v>
      </c>
      <c r="H77" s="65">
        <v>61600</v>
      </c>
      <c r="I77" s="65">
        <v>0</v>
      </c>
      <c r="J77" s="66">
        <v>270300</v>
      </c>
      <c r="K77" s="65">
        <v>0</v>
      </c>
      <c r="L77" s="65">
        <v>230300</v>
      </c>
      <c r="M77" s="65">
        <v>0</v>
      </c>
      <c r="N77" s="65">
        <v>0</v>
      </c>
      <c r="O77" s="65">
        <v>40000</v>
      </c>
      <c r="P77" s="66">
        <v>2042710</v>
      </c>
    </row>
    <row r="78" spans="1:16" ht="61.5" customHeight="1" x14ac:dyDescent="0.25">
      <c r="A78" s="57" t="s">
        <v>292</v>
      </c>
      <c r="B78" s="58"/>
      <c r="C78" s="59"/>
      <c r="D78" s="60" t="s">
        <v>293</v>
      </c>
      <c r="E78" s="61">
        <v>1834730</v>
      </c>
      <c r="F78" s="62">
        <v>1834730</v>
      </c>
      <c r="G78" s="62">
        <v>1432510</v>
      </c>
      <c r="H78" s="62">
        <v>26450</v>
      </c>
      <c r="I78" s="62">
        <v>0</v>
      </c>
      <c r="J78" s="61">
        <v>0</v>
      </c>
      <c r="K78" s="62">
        <v>0</v>
      </c>
      <c r="L78" s="62">
        <v>0</v>
      </c>
      <c r="M78" s="62">
        <v>0</v>
      </c>
      <c r="N78" s="62">
        <v>0</v>
      </c>
      <c r="O78" s="62">
        <v>0</v>
      </c>
      <c r="P78" s="61">
        <v>1834730</v>
      </c>
    </row>
    <row r="79" spans="1:16" ht="61.5" customHeight="1" x14ac:dyDescent="0.25">
      <c r="A79" s="57" t="s">
        <v>294</v>
      </c>
      <c r="B79" s="58"/>
      <c r="C79" s="59"/>
      <c r="D79" s="60" t="s">
        <v>293</v>
      </c>
      <c r="E79" s="61">
        <v>1834730</v>
      </c>
      <c r="F79" s="62">
        <v>1834730</v>
      </c>
      <c r="G79" s="62">
        <v>1432510</v>
      </c>
      <c r="H79" s="62">
        <v>26450</v>
      </c>
      <c r="I79" s="62">
        <v>0</v>
      </c>
      <c r="J79" s="61">
        <v>0</v>
      </c>
      <c r="K79" s="62">
        <v>0</v>
      </c>
      <c r="L79" s="62">
        <v>0</v>
      </c>
      <c r="M79" s="62">
        <v>0</v>
      </c>
      <c r="N79" s="62">
        <v>0</v>
      </c>
      <c r="O79" s="62">
        <v>0</v>
      </c>
      <c r="P79" s="61">
        <v>1834730</v>
      </c>
    </row>
    <row r="80" spans="1:16" ht="61.5" customHeight="1" x14ac:dyDescent="0.25">
      <c r="A80" s="63" t="s">
        <v>295</v>
      </c>
      <c r="B80" s="63" t="s">
        <v>146</v>
      </c>
      <c r="C80" s="64" t="s">
        <v>108</v>
      </c>
      <c r="D80" s="65" t="s">
        <v>147</v>
      </c>
      <c r="E80" s="66">
        <v>1834730</v>
      </c>
      <c r="F80" s="65">
        <v>1834730</v>
      </c>
      <c r="G80" s="65">
        <v>1432510</v>
      </c>
      <c r="H80" s="65">
        <v>26450</v>
      </c>
      <c r="I80" s="65">
        <v>0</v>
      </c>
      <c r="J80" s="66">
        <v>0</v>
      </c>
      <c r="K80" s="65">
        <v>0</v>
      </c>
      <c r="L80" s="65">
        <v>0</v>
      </c>
      <c r="M80" s="65">
        <v>0</v>
      </c>
      <c r="N80" s="65">
        <v>0</v>
      </c>
      <c r="O80" s="65">
        <v>0</v>
      </c>
      <c r="P80" s="66">
        <v>1834730</v>
      </c>
    </row>
    <row r="81" spans="1:16" ht="61.5" customHeight="1" x14ac:dyDescent="0.25">
      <c r="A81" s="57" t="s">
        <v>296</v>
      </c>
      <c r="B81" s="58"/>
      <c r="C81" s="59"/>
      <c r="D81" s="60" t="s">
        <v>297</v>
      </c>
      <c r="E81" s="61">
        <v>5302150</v>
      </c>
      <c r="F81" s="62">
        <v>3502150</v>
      </c>
      <c r="G81" s="62">
        <v>2409700</v>
      </c>
      <c r="H81" s="62">
        <v>42500</v>
      </c>
      <c r="I81" s="62">
        <v>0</v>
      </c>
      <c r="J81" s="61">
        <v>0</v>
      </c>
      <c r="K81" s="62">
        <v>0</v>
      </c>
      <c r="L81" s="62">
        <v>0</v>
      </c>
      <c r="M81" s="62">
        <v>0</v>
      </c>
      <c r="N81" s="62">
        <v>0</v>
      </c>
      <c r="O81" s="62">
        <v>0</v>
      </c>
      <c r="P81" s="61">
        <v>5302150</v>
      </c>
    </row>
    <row r="82" spans="1:16" ht="61.5" customHeight="1" x14ac:dyDescent="0.25">
      <c r="A82" s="57" t="s">
        <v>298</v>
      </c>
      <c r="B82" s="58"/>
      <c r="C82" s="59"/>
      <c r="D82" s="60" t="s">
        <v>297</v>
      </c>
      <c r="E82" s="61">
        <v>5302150</v>
      </c>
      <c r="F82" s="62">
        <v>3502150</v>
      </c>
      <c r="G82" s="62">
        <v>2409700</v>
      </c>
      <c r="H82" s="62">
        <v>42500</v>
      </c>
      <c r="I82" s="62">
        <v>0</v>
      </c>
      <c r="J82" s="61">
        <v>0</v>
      </c>
      <c r="K82" s="62">
        <v>0</v>
      </c>
      <c r="L82" s="62">
        <v>0</v>
      </c>
      <c r="M82" s="62">
        <v>0</v>
      </c>
      <c r="N82" s="62">
        <v>0</v>
      </c>
      <c r="O82" s="62">
        <v>0</v>
      </c>
      <c r="P82" s="61">
        <v>5302150</v>
      </c>
    </row>
    <row r="83" spans="1:16" ht="61.5" customHeight="1" x14ac:dyDescent="0.25">
      <c r="A83" s="63" t="s">
        <v>299</v>
      </c>
      <c r="B83" s="63" t="s">
        <v>146</v>
      </c>
      <c r="C83" s="64" t="s">
        <v>108</v>
      </c>
      <c r="D83" s="65" t="s">
        <v>147</v>
      </c>
      <c r="E83" s="66">
        <v>3391450</v>
      </c>
      <c r="F83" s="65">
        <v>3391450</v>
      </c>
      <c r="G83" s="65">
        <v>2409700</v>
      </c>
      <c r="H83" s="65">
        <v>42500</v>
      </c>
      <c r="I83" s="65">
        <v>0</v>
      </c>
      <c r="J83" s="66">
        <v>0</v>
      </c>
      <c r="K83" s="65">
        <v>0</v>
      </c>
      <c r="L83" s="65">
        <v>0</v>
      </c>
      <c r="M83" s="65">
        <v>0</v>
      </c>
      <c r="N83" s="65">
        <v>0</v>
      </c>
      <c r="O83" s="65">
        <v>0</v>
      </c>
      <c r="P83" s="66">
        <v>3391450</v>
      </c>
    </row>
    <row r="84" spans="1:16" ht="61.5" customHeight="1" x14ac:dyDescent="0.25">
      <c r="A84" s="63" t="s">
        <v>300</v>
      </c>
      <c r="B84" s="63" t="s">
        <v>301</v>
      </c>
      <c r="C84" s="64" t="s">
        <v>112</v>
      </c>
      <c r="D84" s="65" t="s">
        <v>302</v>
      </c>
      <c r="E84" s="66">
        <v>1800000</v>
      </c>
      <c r="F84" s="65">
        <v>0</v>
      </c>
      <c r="G84" s="65">
        <v>0</v>
      </c>
      <c r="H84" s="65">
        <v>0</v>
      </c>
      <c r="I84" s="65">
        <v>0</v>
      </c>
      <c r="J84" s="66">
        <v>0</v>
      </c>
      <c r="K84" s="65">
        <v>0</v>
      </c>
      <c r="L84" s="65">
        <v>0</v>
      </c>
      <c r="M84" s="65">
        <v>0</v>
      </c>
      <c r="N84" s="65">
        <v>0</v>
      </c>
      <c r="O84" s="65">
        <v>0</v>
      </c>
      <c r="P84" s="66">
        <v>1800000</v>
      </c>
    </row>
    <row r="85" spans="1:16" ht="61.5" customHeight="1" x14ac:dyDescent="0.25">
      <c r="A85" s="63" t="s">
        <v>303</v>
      </c>
      <c r="B85" s="63" t="s">
        <v>304</v>
      </c>
      <c r="C85" s="64" t="s">
        <v>111</v>
      </c>
      <c r="D85" s="65" t="s">
        <v>85</v>
      </c>
      <c r="E85" s="66">
        <v>110700</v>
      </c>
      <c r="F85" s="65">
        <v>110700</v>
      </c>
      <c r="G85" s="65">
        <v>0</v>
      </c>
      <c r="H85" s="65">
        <v>0</v>
      </c>
      <c r="I85" s="65">
        <v>0</v>
      </c>
      <c r="J85" s="66">
        <v>0</v>
      </c>
      <c r="K85" s="65">
        <v>0</v>
      </c>
      <c r="L85" s="65">
        <v>0</v>
      </c>
      <c r="M85" s="65">
        <v>0</v>
      </c>
      <c r="N85" s="65">
        <v>0</v>
      </c>
      <c r="O85" s="65">
        <v>0</v>
      </c>
      <c r="P85" s="66">
        <v>110700</v>
      </c>
    </row>
    <row r="86" spans="1:16" x14ac:dyDescent="0.25">
      <c r="A86" s="71" t="s">
        <v>83</v>
      </c>
      <c r="B86" s="72" t="s">
        <v>83</v>
      </c>
      <c r="C86" s="73" t="s">
        <v>83</v>
      </c>
      <c r="D86" s="74" t="s">
        <v>305</v>
      </c>
      <c r="E86" s="61">
        <f>319578675+2893446</f>
        <v>322472121</v>
      </c>
      <c r="F86" s="61">
        <f>298900915+2893446</f>
        <v>301794361</v>
      </c>
      <c r="G86" s="61">
        <v>165231911</v>
      </c>
      <c r="H86" s="61">
        <v>41987566</v>
      </c>
      <c r="I86" s="61">
        <v>18877760</v>
      </c>
      <c r="J86" s="61">
        <v>15879640</v>
      </c>
      <c r="K86" s="61">
        <v>14500000</v>
      </c>
      <c r="L86" s="61">
        <v>1339640</v>
      </c>
      <c r="M86" s="61">
        <v>0</v>
      </c>
      <c r="N86" s="61">
        <v>823500</v>
      </c>
      <c r="O86" s="61">
        <v>14540000</v>
      </c>
      <c r="P86" s="61">
        <f>335458315+2893446</f>
        <v>338351761</v>
      </c>
    </row>
    <row r="89" spans="1:16" x14ac:dyDescent="0.25">
      <c r="B89" s="13" t="s">
        <v>86</v>
      </c>
      <c r="C89" s="10"/>
      <c r="D89" s="10"/>
      <c r="E89" s="13" t="s">
        <v>87</v>
      </c>
      <c r="F89" s="10"/>
      <c r="I89" s="9"/>
    </row>
  </sheetData>
  <mergeCells count="23">
    <mergeCell ref="L10:L12"/>
    <mergeCell ref="M10:N10"/>
    <mergeCell ref="O10:O12"/>
    <mergeCell ref="G11:G12"/>
    <mergeCell ref="H11:H12"/>
    <mergeCell ref="M11:M12"/>
    <mergeCell ref="N11:N12"/>
    <mergeCell ref="E10:E12"/>
    <mergeCell ref="F10:F12"/>
    <mergeCell ref="G10:H10"/>
    <mergeCell ref="I10:I12"/>
    <mergeCell ref="J10:J12"/>
    <mergeCell ref="K10:K12"/>
    <mergeCell ref="M2:P4"/>
    <mergeCell ref="A5:P5"/>
    <mergeCell ref="A6:P6"/>
    <mergeCell ref="A9:A12"/>
    <mergeCell ref="B9:B12"/>
    <mergeCell ref="C9:C12"/>
    <mergeCell ref="D9:D12"/>
    <mergeCell ref="E9:I9"/>
    <mergeCell ref="J9:O9"/>
    <mergeCell ref="P9:P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workbookViewId="0">
      <selection activeCell="A5" sqref="A5:D5"/>
    </sheetView>
  </sheetViews>
  <sheetFormatPr defaultRowHeight="15" x14ac:dyDescent="0.25"/>
  <cols>
    <col min="1" max="2" width="20.7109375" customWidth="1"/>
    <col min="3" max="3" width="100.7109375" customWidth="1"/>
    <col min="4" max="4" width="20.7109375" customWidth="1"/>
  </cols>
  <sheetData>
    <row r="1" spans="1:4" x14ac:dyDescent="0.25">
      <c r="A1" s="75"/>
      <c r="C1" s="76" t="s">
        <v>306</v>
      </c>
      <c r="D1" s="76"/>
    </row>
    <row r="2" spans="1:4" ht="52.5" customHeight="1" x14ac:dyDescent="0.25">
      <c r="A2" s="77"/>
      <c r="B2" s="77"/>
      <c r="C2" s="78" t="s">
        <v>329</v>
      </c>
      <c r="D2" s="78"/>
    </row>
    <row r="3" spans="1:4" x14ac:dyDescent="0.25">
      <c r="C3" s="1"/>
      <c r="D3" s="75"/>
    </row>
    <row r="4" spans="1:4" x14ac:dyDescent="0.25">
      <c r="A4" s="44" t="s">
        <v>307</v>
      </c>
      <c r="B4" s="45"/>
      <c r="C4" s="45"/>
      <c r="D4" s="45"/>
    </row>
    <row r="5" spans="1:4" x14ac:dyDescent="0.25">
      <c r="A5" s="79" t="s">
        <v>1</v>
      </c>
      <c r="B5" s="45"/>
      <c r="C5" s="45"/>
      <c r="D5" s="45"/>
    </row>
    <row r="6" spans="1:4" x14ac:dyDescent="0.25">
      <c r="A6" s="45" t="s">
        <v>2</v>
      </c>
      <c r="B6" s="45"/>
      <c r="C6" s="45"/>
      <c r="D6" s="45"/>
    </row>
    <row r="7" spans="1:4" x14ac:dyDescent="0.25">
      <c r="A7" s="80" t="s">
        <v>308</v>
      </c>
    </row>
    <row r="8" spans="1:4" x14ac:dyDescent="0.25">
      <c r="D8" s="1" t="s">
        <v>3</v>
      </c>
    </row>
    <row r="9" spans="1:4" ht="45" x14ac:dyDescent="0.25">
      <c r="A9" s="81" t="s">
        <v>309</v>
      </c>
      <c r="B9" s="82" t="s">
        <v>310</v>
      </c>
      <c r="C9" s="83"/>
      <c r="D9" s="84" t="s">
        <v>6</v>
      </c>
    </row>
    <row r="10" spans="1:4" x14ac:dyDescent="0.25">
      <c r="A10" s="85">
        <v>1</v>
      </c>
      <c r="B10" s="86">
        <v>2</v>
      </c>
      <c r="C10" s="87"/>
      <c r="D10" s="88">
        <v>3</v>
      </c>
    </row>
    <row r="11" spans="1:4" x14ac:dyDescent="0.25">
      <c r="A11" s="89" t="s">
        <v>311</v>
      </c>
      <c r="B11" s="90"/>
      <c r="C11" s="90"/>
      <c r="D11" s="90"/>
    </row>
    <row r="12" spans="1:4" x14ac:dyDescent="0.25">
      <c r="A12" s="91" t="s">
        <v>80</v>
      </c>
      <c r="B12" s="92" t="s">
        <v>81</v>
      </c>
      <c r="C12" s="93"/>
      <c r="D12" s="94">
        <f>D13</f>
        <v>33223300</v>
      </c>
    </row>
    <row r="13" spans="1:4" x14ac:dyDescent="0.25">
      <c r="A13" s="95" t="s">
        <v>312</v>
      </c>
      <c r="B13" s="96" t="s">
        <v>313</v>
      </c>
      <c r="C13" s="97"/>
      <c r="D13" s="98">
        <v>33223300</v>
      </c>
    </row>
    <row r="14" spans="1:4" x14ac:dyDescent="0.25">
      <c r="A14" s="99">
        <v>41053900</v>
      </c>
      <c r="B14" s="100" t="s">
        <v>85</v>
      </c>
      <c r="C14" s="101"/>
      <c r="D14" s="102">
        <f>D15</f>
        <v>2976921</v>
      </c>
    </row>
    <row r="15" spans="1:4" x14ac:dyDescent="0.25">
      <c r="A15" s="103" t="s">
        <v>314</v>
      </c>
      <c r="B15" s="104" t="s">
        <v>315</v>
      </c>
      <c r="C15" s="105"/>
      <c r="D15" s="106">
        <f>D16+D17</f>
        <v>2976921</v>
      </c>
    </row>
    <row r="16" spans="1:4" x14ac:dyDescent="0.25">
      <c r="A16" s="107"/>
      <c r="B16" s="108" t="s">
        <v>316</v>
      </c>
      <c r="C16" s="109"/>
      <c r="D16" s="106">
        <v>83475</v>
      </c>
    </row>
    <row r="17" spans="1:11" x14ac:dyDescent="0.25">
      <c r="A17" s="110"/>
      <c r="B17" s="108" t="s">
        <v>317</v>
      </c>
      <c r="C17" s="109"/>
      <c r="D17" s="98">
        <v>2893446</v>
      </c>
    </row>
    <row r="18" spans="1:11" x14ac:dyDescent="0.25">
      <c r="A18" s="89" t="s">
        <v>318</v>
      </c>
      <c r="B18" s="90"/>
      <c r="C18" s="90"/>
      <c r="D18" s="90"/>
    </row>
    <row r="19" spans="1:11" x14ac:dyDescent="0.25">
      <c r="A19" s="91"/>
      <c r="B19" s="92"/>
      <c r="C19" s="93"/>
      <c r="D19" s="111"/>
    </row>
    <row r="20" spans="1:11" x14ac:dyDescent="0.25">
      <c r="A20" s="112"/>
      <c r="B20" s="113"/>
      <c r="C20" s="114"/>
      <c r="D20" s="115"/>
    </row>
    <row r="21" spans="1:11" x14ac:dyDescent="0.25">
      <c r="A21" s="116" t="s">
        <v>83</v>
      </c>
      <c r="B21" s="117" t="s">
        <v>319</v>
      </c>
      <c r="C21" s="118"/>
      <c r="D21" s="119">
        <f>D22+D23</f>
        <v>36200221</v>
      </c>
    </row>
    <row r="22" spans="1:11" x14ac:dyDescent="0.25">
      <c r="A22" s="116" t="s">
        <v>83</v>
      </c>
      <c r="B22" s="117" t="s">
        <v>320</v>
      </c>
      <c r="C22" s="118"/>
      <c r="D22" s="119">
        <f>D12+D14</f>
        <v>36200221</v>
      </c>
    </row>
    <row r="23" spans="1:11" x14ac:dyDescent="0.25">
      <c r="A23" s="116" t="s">
        <v>83</v>
      </c>
      <c r="B23" s="117" t="s">
        <v>321</v>
      </c>
      <c r="C23" s="118"/>
      <c r="D23" s="119">
        <v>0</v>
      </c>
    </row>
    <row r="25" spans="1:11" x14ac:dyDescent="0.25">
      <c r="A25" s="80" t="s">
        <v>322</v>
      </c>
      <c r="D25" s="1" t="s">
        <v>3</v>
      </c>
      <c r="J25" s="120"/>
      <c r="K25" s="120"/>
    </row>
    <row r="26" spans="1:11" ht="75" x14ac:dyDescent="0.25">
      <c r="A26" s="121" t="s">
        <v>323</v>
      </c>
      <c r="B26" s="121" t="s">
        <v>324</v>
      </c>
      <c r="C26" s="121" t="s">
        <v>325</v>
      </c>
      <c r="D26" s="121" t="s">
        <v>6</v>
      </c>
    </row>
    <row r="27" spans="1:11" x14ac:dyDescent="0.25">
      <c r="A27" s="122">
        <v>1</v>
      </c>
      <c r="B27" s="122">
        <v>2</v>
      </c>
      <c r="C27" s="122">
        <v>3</v>
      </c>
      <c r="D27" s="122">
        <v>4</v>
      </c>
    </row>
    <row r="28" spans="1:11" x14ac:dyDescent="0.25">
      <c r="A28" s="123" t="s">
        <v>326</v>
      </c>
      <c r="B28" s="124"/>
      <c r="C28" s="124"/>
      <c r="D28" s="124"/>
    </row>
    <row r="29" spans="1:11" x14ac:dyDescent="0.25">
      <c r="A29" s="125" t="s">
        <v>303</v>
      </c>
      <c r="B29" s="126" t="s">
        <v>304</v>
      </c>
      <c r="C29" s="127" t="s">
        <v>85</v>
      </c>
      <c r="D29" s="128">
        <v>110700</v>
      </c>
    </row>
    <row r="30" spans="1:11" x14ac:dyDescent="0.25">
      <c r="A30" s="103" t="s">
        <v>314</v>
      </c>
      <c r="B30" s="129"/>
      <c r="C30" s="130" t="s">
        <v>315</v>
      </c>
      <c r="D30" s="131">
        <v>110700</v>
      </c>
    </row>
    <row r="31" spans="1:11" ht="30" x14ac:dyDescent="0.25">
      <c r="A31" s="110"/>
      <c r="B31" s="132"/>
      <c r="C31" s="38" t="s">
        <v>327</v>
      </c>
      <c r="D31" s="131">
        <v>110700</v>
      </c>
    </row>
    <row r="32" spans="1:11" x14ac:dyDescent="0.25">
      <c r="A32" s="123" t="s">
        <v>328</v>
      </c>
      <c r="B32" s="124"/>
      <c r="C32" s="124"/>
      <c r="D32" s="90"/>
    </row>
    <row r="33" spans="1:6" x14ac:dyDescent="0.25">
      <c r="A33" s="133"/>
      <c r="B33" s="133"/>
      <c r="D33" s="134"/>
    </row>
    <row r="34" spans="1:6" x14ac:dyDescent="0.25">
      <c r="A34" s="135"/>
      <c r="B34" s="135"/>
      <c r="C34" s="40"/>
      <c r="D34" s="136"/>
    </row>
    <row r="35" spans="1:6" x14ac:dyDescent="0.25">
      <c r="A35" s="137" t="s">
        <v>83</v>
      </c>
      <c r="B35" s="137" t="s">
        <v>83</v>
      </c>
      <c r="C35" s="117" t="s">
        <v>319</v>
      </c>
      <c r="D35" s="138">
        <v>110700</v>
      </c>
    </row>
    <row r="36" spans="1:6" x14ac:dyDescent="0.25">
      <c r="A36" s="137" t="s">
        <v>83</v>
      </c>
      <c r="B36" s="137" t="s">
        <v>83</v>
      </c>
      <c r="C36" s="117" t="s">
        <v>320</v>
      </c>
      <c r="D36" s="138">
        <v>110700</v>
      </c>
    </row>
    <row r="37" spans="1:6" x14ac:dyDescent="0.25">
      <c r="A37" s="137" t="s">
        <v>83</v>
      </c>
      <c r="B37" s="137" t="s">
        <v>83</v>
      </c>
      <c r="C37" s="117" t="s">
        <v>321</v>
      </c>
      <c r="D37" s="138">
        <v>0</v>
      </c>
    </row>
    <row r="39" spans="1:6" x14ac:dyDescent="0.25">
      <c r="A39" s="43"/>
      <c r="B39" s="43"/>
      <c r="C39" s="43"/>
      <c r="D39" s="43"/>
    </row>
    <row r="40" spans="1:6" x14ac:dyDescent="0.25">
      <c r="B40" s="13" t="s">
        <v>86</v>
      </c>
      <c r="C40" s="139" t="s">
        <v>87</v>
      </c>
      <c r="D40" s="10"/>
      <c r="E40" s="13"/>
      <c r="F40" s="10"/>
    </row>
  </sheetData>
  <mergeCells count="20">
    <mergeCell ref="A39:D39"/>
    <mergeCell ref="A18:D18"/>
    <mergeCell ref="J25:K25"/>
    <mergeCell ref="A28:D28"/>
    <mergeCell ref="B29:B31"/>
    <mergeCell ref="A30:A31"/>
    <mergeCell ref="A32:D32"/>
    <mergeCell ref="B10:C10"/>
    <mergeCell ref="A11:D11"/>
    <mergeCell ref="B14:C14"/>
    <mergeCell ref="A15:A17"/>
    <mergeCell ref="B15:C15"/>
    <mergeCell ref="B16:C16"/>
    <mergeCell ref="B17:C17"/>
    <mergeCell ref="C1:D1"/>
    <mergeCell ref="C2:D2"/>
    <mergeCell ref="A4:D4"/>
    <mergeCell ref="A5:D5"/>
    <mergeCell ref="A6:D6"/>
    <mergeCell ref="B9:C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9"/>
  <sheetViews>
    <sheetView tabSelected="1" workbookViewId="0">
      <selection activeCell="K14" sqref="K14"/>
    </sheetView>
  </sheetViews>
  <sheetFormatPr defaultRowHeight="15" x14ac:dyDescent="0.25"/>
  <cols>
    <col min="4" max="4" width="29.5703125" customWidth="1"/>
    <col min="5" max="5" width="37.7109375" customWidth="1"/>
    <col min="6" max="6" width="29" customWidth="1"/>
    <col min="7" max="10" width="13.85546875" customWidth="1"/>
    <col min="13" max="13" width="11.28515625" bestFit="1" customWidth="1"/>
  </cols>
  <sheetData>
    <row r="1" spans="1:10" x14ac:dyDescent="0.25">
      <c r="H1" t="s">
        <v>332</v>
      </c>
    </row>
    <row r="2" spans="1:10" ht="134.25" customHeight="1" x14ac:dyDescent="0.25">
      <c r="H2" s="41" t="s">
        <v>374</v>
      </c>
      <c r="I2" s="41"/>
      <c r="J2" s="41"/>
    </row>
    <row r="5" spans="1:10" x14ac:dyDescent="0.25">
      <c r="A5" s="42" t="s">
        <v>333</v>
      </c>
      <c r="B5" s="45"/>
      <c r="C5" s="45"/>
      <c r="D5" s="45"/>
      <c r="E5" s="45"/>
      <c r="F5" s="45"/>
      <c r="G5" s="45"/>
      <c r="H5" s="45"/>
      <c r="I5" s="45"/>
      <c r="J5" s="45"/>
    </row>
    <row r="7" spans="1:10" x14ac:dyDescent="0.25">
      <c r="A7" s="140" t="s">
        <v>1</v>
      </c>
    </row>
    <row r="8" spans="1:10" x14ac:dyDescent="0.25">
      <c r="A8" t="s">
        <v>2</v>
      </c>
      <c r="J8" s="1" t="s">
        <v>3</v>
      </c>
    </row>
    <row r="9" spans="1:10" x14ac:dyDescent="0.25">
      <c r="A9" s="56" t="s">
        <v>93</v>
      </c>
      <c r="B9" s="56" t="s">
        <v>94</v>
      </c>
      <c r="C9" s="56" t="s">
        <v>95</v>
      </c>
      <c r="D9" s="46" t="s">
        <v>96</v>
      </c>
      <c r="E9" s="46" t="s">
        <v>334</v>
      </c>
      <c r="F9" s="56" t="s">
        <v>335</v>
      </c>
      <c r="G9" s="47" t="s">
        <v>6</v>
      </c>
      <c r="H9" s="46" t="s">
        <v>7</v>
      </c>
      <c r="I9" s="46" t="s">
        <v>8</v>
      </c>
      <c r="J9" s="46"/>
    </row>
    <row r="10" spans="1:10" ht="45" x14ac:dyDescent="0.25">
      <c r="A10" s="46"/>
      <c r="B10" s="46"/>
      <c r="C10" s="46"/>
      <c r="D10" s="46"/>
      <c r="E10" s="46"/>
      <c r="F10" s="46"/>
      <c r="G10" s="47"/>
      <c r="H10" s="46"/>
      <c r="I10" s="38" t="s">
        <v>9</v>
      </c>
      <c r="J10" s="38" t="s">
        <v>10</v>
      </c>
    </row>
    <row r="11" spans="1:10" x14ac:dyDescent="0.25">
      <c r="A11" s="38">
        <v>1</v>
      </c>
      <c r="B11" s="38">
        <v>2</v>
      </c>
      <c r="C11" s="38">
        <v>3</v>
      </c>
      <c r="D11" s="38">
        <v>4</v>
      </c>
      <c r="E11" s="38">
        <v>5</v>
      </c>
      <c r="F11" s="38">
        <v>6</v>
      </c>
      <c r="G11" s="39">
        <v>7</v>
      </c>
      <c r="H11" s="38">
        <v>8</v>
      </c>
      <c r="I11" s="5">
        <v>9</v>
      </c>
      <c r="J11" s="5">
        <v>10</v>
      </c>
    </row>
    <row r="12" spans="1:10" ht="32.25" customHeight="1" x14ac:dyDescent="0.25">
      <c r="A12" s="58" t="s">
        <v>103</v>
      </c>
      <c r="B12" s="58" t="s">
        <v>336</v>
      </c>
      <c r="C12" s="58" t="s">
        <v>336</v>
      </c>
      <c r="D12" s="141" t="s">
        <v>104</v>
      </c>
      <c r="E12" s="141" t="s">
        <v>336</v>
      </c>
      <c r="F12" s="141" t="s">
        <v>336</v>
      </c>
      <c r="G12" s="142">
        <f>H12+I12</f>
        <v>23347500</v>
      </c>
      <c r="H12" s="143">
        <f>H13</f>
        <v>22447500</v>
      </c>
      <c r="I12" s="143">
        <f t="shared" ref="I12:J12" si="0">I13</f>
        <v>900000</v>
      </c>
      <c r="J12" s="143">
        <f t="shared" si="0"/>
        <v>900000</v>
      </c>
    </row>
    <row r="13" spans="1:10" ht="33.75" customHeight="1" x14ac:dyDescent="0.25">
      <c r="A13" s="58" t="s">
        <v>105</v>
      </c>
      <c r="B13" s="58" t="s">
        <v>336</v>
      </c>
      <c r="C13" s="58" t="s">
        <v>336</v>
      </c>
      <c r="D13" s="141" t="s">
        <v>104</v>
      </c>
      <c r="E13" s="141" t="s">
        <v>336</v>
      </c>
      <c r="F13" s="141" t="s">
        <v>336</v>
      </c>
      <c r="G13" s="142">
        <f>H13+I13</f>
        <v>23347500</v>
      </c>
      <c r="H13" s="143">
        <f>SUM(H14:H19)</f>
        <v>22447500</v>
      </c>
      <c r="I13" s="143">
        <f t="shared" ref="I13:J13" si="1">SUM(I14:I19)</f>
        <v>900000</v>
      </c>
      <c r="J13" s="143">
        <f t="shared" si="1"/>
        <v>900000</v>
      </c>
    </row>
    <row r="14" spans="1:10" ht="70.5" customHeight="1" x14ac:dyDescent="0.25">
      <c r="A14" s="38" t="s">
        <v>114</v>
      </c>
      <c r="B14" s="38" t="s">
        <v>115</v>
      </c>
      <c r="C14" s="38" t="s">
        <v>116</v>
      </c>
      <c r="D14" s="2" t="s">
        <v>117</v>
      </c>
      <c r="E14" s="2" t="s">
        <v>337</v>
      </c>
      <c r="F14" s="2" t="s">
        <v>338</v>
      </c>
      <c r="G14" s="3">
        <f>H14+I14</f>
        <v>12000000</v>
      </c>
      <c r="H14" s="4">
        <v>12000000</v>
      </c>
      <c r="I14" s="4">
        <v>0</v>
      </c>
      <c r="J14" s="4">
        <v>0</v>
      </c>
    </row>
    <row r="15" spans="1:10" ht="76.5" customHeight="1" x14ac:dyDescent="0.25">
      <c r="A15" s="38" t="s">
        <v>118</v>
      </c>
      <c r="B15" s="38" t="s">
        <v>119</v>
      </c>
      <c r="C15" s="38" t="s">
        <v>120</v>
      </c>
      <c r="D15" s="2" t="s">
        <v>121</v>
      </c>
      <c r="E15" s="2" t="s">
        <v>339</v>
      </c>
      <c r="F15" s="2" t="s">
        <v>338</v>
      </c>
      <c r="G15" s="3">
        <f t="shared" ref="G15:G20" si="2">H15+I15</f>
        <v>7000000</v>
      </c>
      <c r="H15" s="4">
        <v>7000000</v>
      </c>
      <c r="I15" s="4">
        <v>0</v>
      </c>
      <c r="J15" s="4">
        <v>0</v>
      </c>
    </row>
    <row r="16" spans="1:10" ht="118.5" customHeight="1" x14ac:dyDescent="0.25">
      <c r="A16" s="38" t="s">
        <v>122</v>
      </c>
      <c r="B16" s="38" t="s">
        <v>123</v>
      </c>
      <c r="C16" s="38" t="s">
        <v>124</v>
      </c>
      <c r="D16" s="2" t="s">
        <v>125</v>
      </c>
      <c r="E16" s="2" t="s">
        <v>337</v>
      </c>
      <c r="F16" s="2" t="s">
        <v>338</v>
      </c>
      <c r="G16" s="3">
        <f t="shared" si="2"/>
        <v>900000</v>
      </c>
      <c r="H16" s="4">
        <v>0</v>
      </c>
      <c r="I16" s="4">
        <v>900000</v>
      </c>
      <c r="J16" s="4">
        <v>900000</v>
      </c>
    </row>
    <row r="17" spans="1:10" ht="80.25" customHeight="1" x14ac:dyDescent="0.25">
      <c r="A17" s="38" t="s">
        <v>126</v>
      </c>
      <c r="B17" s="38" t="s">
        <v>127</v>
      </c>
      <c r="C17" s="38" t="s">
        <v>128</v>
      </c>
      <c r="D17" s="2" t="s">
        <v>129</v>
      </c>
      <c r="E17" s="2" t="s">
        <v>340</v>
      </c>
      <c r="F17" s="2" t="s">
        <v>341</v>
      </c>
      <c r="G17" s="3">
        <f t="shared" si="2"/>
        <v>500000</v>
      </c>
      <c r="H17" s="4">
        <v>500000</v>
      </c>
      <c r="I17" s="4">
        <v>0</v>
      </c>
      <c r="J17" s="4">
        <v>0</v>
      </c>
    </row>
    <row r="18" spans="1:10" ht="79.5" customHeight="1" x14ac:dyDescent="0.25">
      <c r="A18" s="38" t="s">
        <v>134</v>
      </c>
      <c r="B18" s="38" t="s">
        <v>135</v>
      </c>
      <c r="C18" s="38" t="s">
        <v>136</v>
      </c>
      <c r="D18" s="2" t="s">
        <v>137</v>
      </c>
      <c r="E18" s="2" t="s">
        <v>342</v>
      </c>
      <c r="F18" s="2" t="s">
        <v>343</v>
      </c>
      <c r="G18" s="3">
        <f t="shared" si="2"/>
        <v>2747500</v>
      </c>
      <c r="H18" s="4">
        <v>2747500</v>
      </c>
      <c r="I18" s="4">
        <v>0</v>
      </c>
      <c r="J18" s="4">
        <v>0</v>
      </c>
    </row>
    <row r="19" spans="1:10" ht="87" customHeight="1" x14ac:dyDescent="0.25">
      <c r="A19" s="38" t="s">
        <v>138</v>
      </c>
      <c r="B19" s="38" t="s">
        <v>139</v>
      </c>
      <c r="C19" s="38" t="s">
        <v>140</v>
      </c>
      <c r="D19" s="2" t="s">
        <v>141</v>
      </c>
      <c r="E19" s="2" t="s">
        <v>340</v>
      </c>
      <c r="F19" s="2" t="s">
        <v>341</v>
      </c>
      <c r="G19" s="3">
        <f t="shared" si="2"/>
        <v>200000</v>
      </c>
      <c r="H19" s="4">
        <v>200000</v>
      </c>
      <c r="I19" s="4">
        <v>0</v>
      </c>
      <c r="J19" s="4">
        <v>0</v>
      </c>
    </row>
    <row r="20" spans="1:10" ht="74.25" customHeight="1" x14ac:dyDescent="0.25">
      <c r="A20" s="58" t="s">
        <v>142</v>
      </c>
      <c r="B20" s="58" t="s">
        <v>336</v>
      </c>
      <c r="C20" s="58" t="s">
        <v>336</v>
      </c>
      <c r="D20" s="141" t="s">
        <v>143</v>
      </c>
      <c r="E20" s="141" t="s">
        <v>336</v>
      </c>
      <c r="F20" s="141" t="s">
        <v>336</v>
      </c>
      <c r="G20" s="142">
        <f t="shared" si="2"/>
        <v>179938940</v>
      </c>
      <c r="H20" s="143">
        <f>H21</f>
        <v>165432200</v>
      </c>
      <c r="I20" s="143">
        <f t="shared" ref="I20:J20" si="3">I21</f>
        <v>14506740</v>
      </c>
      <c r="J20" s="143">
        <f t="shared" si="3"/>
        <v>13600000</v>
      </c>
    </row>
    <row r="21" spans="1:10" ht="69" customHeight="1" x14ac:dyDescent="0.25">
      <c r="A21" s="58" t="s">
        <v>144</v>
      </c>
      <c r="B21" s="58" t="s">
        <v>336</v>
      </c>
      <c r="C21" s="58" t="s">
        <v>336</v>
      </c>
      <c r="D21" s="141" t="s">
        <v>143</v>
      </c>
      <c r="E21" s="141" t="s">
        <v>336</v>
      </c>
      <c r="F21" s="141" t="s">
        <v>336</v>
      </c>
      <c r="G21" s="142">
        <f>H21+I21</f>
        <v>179938940</v>
      </c>
      <c r="H21" s="143">
        <f>SUM(H22:H41)</f>
        <v>165432200</v>
      </c>
      <c r="I21" s="143">
        <f t="shared" ref="I21:J21" si="4">SUM(I22:I41)</f>
        <v>14506740</v>
      </c>
      <c r="J21" s="143">
        <f t="shared" si="4"/>
        <v>13600000</v>
      </c>
    </row>
    <row r="22" spans="1:10" ht="75.75" customHeight="1" x14ac:dyDescent="0.25">
      <c r="A22" s="38" t="s">
        <v>148</v>
      </c>
      <c r="B22" s="38" t="s">
        <v>149</v>
      </c>
      <c r="C22" s="38" t="s">
        <v>150</v>
      </c>
      <c r="D22" s="2" t="s">
        <v>151</v>
      </c>
      <c r="E22" s="2" t="s">
        <v>344</v>
      </c>
      <c r="F22" s="2" t="s">
        <v>345</v>
      </c>
      <c r="G22" s="3">
        <f>H22+I22</f>
        <v>46967830</v>
      </c>
      <c r="H22" s="4">
        <v>46957530</v>
      </c>
      <c r="I22" s="4">
        <v>10300</v>
      </c>
      <c r="J22" s="4">
        <v>0</v>
      </c>
    </row>
    <row r="23" spans="1:10" ht="118.5" customHeight="1" x14ac:dyDescent="0.25">
      <c r="A23" s="144" t="s">
        <v>152</v>
      </c>
      <c r="B23" s="38" t="s">
        <v>153</v>
      </c>
      <c r="C23" s="38" t="s">
        <v>154</v>
      </c>
      <c r="D23" s="2" t="s">
        <v>155</v>
      </c>
      <c r="E23" s="2" t="s">
        <v>344</v>
      </c>
      <c r="F23" s="2" t="s">
        <v>345</v>
      </c>
      <c r="G23" s="145">
        <f t="shared" ref="G23:G41" si="5">H23+I23</f>
        <v>66493570</v>
      </c>
      <c r="H23" s="4">
        <v>66493570</v>
      </c>
      <c r="I23" s="4">
        <v>0</v>
      </c>
      <c r="J23" s="4">
        <v>0</v>
      </c>
    </row>
    <row r="24" spans="1:10" ht="118.5" customHeight="1" x14ac:dyDescent="0.25">
      <c r="A24" s="38" t="s">
        <v>156</v>
      </c>
      <c r="B24" s="38" t="s">
        <v>157</v>
      </c>
      <c r="C24" s="38" t="s">
        <v>158</v>
      </c>
      <c r="D24" s="2" t="s">
        <v>159</v>
      </c>
      <c r="E24" s="2" t="s">
        <v>344</v>
      </c>
      <c r="F24" s="2" t="s">
        <v>345</v>
      </c>
      <c r="G24" s="3">
        <f t="shared" si="5"/>
        <v>12890980</v>
      </c>
      <c r="H24" s="4">
        <v>12867640</v>
      </c>
      <c r="I24" s="4">
        <v>23340</v>
      </c>
      <c r="J24" s="4">
        <v>0</v>
      </c>
    </row>
    <row r="25" spans="1:10" ht="93" customHeight="1" x14ac:dyDescent="0.25">
      <c r="A25" s="38" t="s">
        <v>160</v>
      </c>
      <c r="B25" s="38" t="s">
        <v>161</v>
      </c>
      <c r="C25" s="38" t="s">
        <v>158</v>
      </c>
      <c r="D25" s="2" t="s">
        <v>162</v>
      </c>
      <c r="E25" s="2" t="s">
        <v>346</v>
      </c>
      <c r="F25" s="2" t="s">
        <v>347</v>
      </c>
      <c r="G25" s="3">
        <f t="shared" si="5"/>
        <v>7959040</v>
      </c>
      <c r="H25" s="4">
        <v>7135540</v>
      </c>
      <c r="I25" s="4">
        <v>823500</v>
      </c>
      <c r="J25" s="4">
        <v>0</v>
      </c>
    </row>
    <row r="26" spans="1:10" ht="81.75" customHeight="1" x14ac:dyDescent="0.25">
      <c r="A26" s="38" t="s">
        <v>163</v>
      </c>
      <c r="B26" s="38" t="s">
        <v>164</v>
      </c>
      <c r="C26" s="38" t="s">
        <v>165</v>
      </c>
      <c r="D26" s="2" t="s">
        <v>166</v>
      </c>
      <c r="E26" s="2" t="s">
        <v>344</v>
      </c>
      <c r="F26" s="2" t="s">
        <v>345</v>
      </c>
      <c r="G26" s="3">
        <f t="shared" si="5"/>
        <v>41720</v>
      </c>
      <c r="H26" s="4">
        <v>41720</v>
      </c>
      <c r="I26" s="4">
        <v>0</v>
      </c>
      <c r="J26" s="4">
        <v>0</v>
      </c>
    </row>
    <row r="27" spans="1:10" ht="118.5" customHeight="1" x14ac:dyDescent="0.25">
      <c r="A27" s="38" t="s">
        <v>167</v>
      </c>
      <c r="B27" s="38" t="s">
        <v>168</v>
      </c>
      <c r="C27" s="38" t="s">
        <v>165</v>
      </c>
      <c r="D27" s="2" t="s">
        <v>169</v>
      </c>
      <c r="E27" s="2" t="s">
        <v>344</v>
      </c>
      <c r="F27" s="2" t="s">
        <v>345</v>
      </c>
      <c r="G27" s="3">
        <f t="shared" si="5"/>
        <v>166670</v>
      </c>
      <c r="H27" s="4">
        <v>166670</v>
      </c>
      <c r="I27" s="4">
        <v>0</v>
      </c>
      <c r="J27" s="4">
        <v>0</v>
      </c>
    </row>
    <row r="28" spans="1:10" ht="87" customHeight="1" x14ac:dyDescent="0.25">
      <c r="A28" s="38" t="s">
        <v>170</v>
      </c>
      <c r="B28" s="38" t="s">
        <v>171</v>
      </c>
      <c r="C28" s="38" t="s">
        <v>165</v>
      </c>
      <c r="D28" s="2" t="s">
        <v>172</v>
      </c>
      <c r="E28" s="2" t="s">
        <v>344</v>
      </c>
      <c r="F28" s="2" t="s">
        <v>345</v>
      </c>
      <c r="G28" s="3">
        <f t="shared" si="5"/>
        <v>712250</v>
      </c>
      <c r="H28" s="4">
        <v>712250</v>
      </c>
      <c r="I28" s="4">
        <v>0</v>
      </c>
      <c r="J28" s="4">
        <v>0</v>
      </c>
    </row>
    <row r="29" spans="1:10" ht="118.5" customHeight="1" x14ac:dyDescent="0.25">
      <c r="A29" s="38" t="s">
        <v>173</v>
      </c>
      <c r="B29" s="38" t="s">
        <v>174</v>
      </c>
      <c r="C29" s="38" t="s">
        <v>165</v>
      </c>
      <c r="D29" s="2" t="s">
        <v>175</v>
      </c>
      <c r="E29" s="2" t="s">
        <v>344</v>
      </c>
      <c r="F29" s="2" t="s">
        <v>345</v>
      </c>
      <c r="G29" s="3">
        <f t="shared" si="5"/>
        <v>200000</v>
      </c>
      <c r="H29" s="4">
        <v>0</v>
      </c>
      <c r="I29" s="4">
        <v>200000</v>
      </c>
      <c r="J29" s="4">
        <v>200000</v>
      </c>
    </row>
    <row r="30" spans="1:10" ht="118.5" customHeight="1" x14ac:dyDescent="0.25">
      <c r="A30" s="38" t="s">
        <v>176</v>
      </c>
      <c r="B30" s="38" t="s">
        <v>177</v>
      </c>
      <c r="C30" s="38" t="s">
        <v>165</v>
      </c>
      <c r="D30" s="2" t="s">
        <v>178</v>
      </c>
      <c r="E30" s="2" t="s">
        <v>344</v>
      </c>
      <c r="F30" s="2" t="s">
        <v>345</v>
      </c>
      <c r="G30" s="3">
        <f t="shared" si="5"/>
        <v>1200000</v>
      </c>
      <c r="H30" s="4">
        <v>0</v>
      </c>
      <c r="I30" s="4">
        <v>1200000</v>
      </c>
      <c r="J30" s="4">
        <v>1200000</v>
      </c>
    </row>
    <row r="31" spans="1:10" ht="118.5" customHeight="1" x14ac:dyDescent="0.25">
      <c r="A31" s="38" t="s">
        <v>179</v>
      </c>
      <c r="B31" s="38" t="s">
        <v>180</v>
      </c>
      <c r="C31" s="38" t="s">
        <v>165</v>
      </c>
      <c r="D31" s="2" t="s">
        <v>181</v>
      </c>
      <c r="E31" s="2" t="s">
        <v>344</v>
      </c>
      <c r="F31" s="2" t="s">
        <v>345</v>
      </c>
      <c r="G31" s="3">
        <f t="shared" si="5"/>
        <v>11000000</v>
      </c>
      <c r="H31" s="4">
        <v>0</v>
      </c>
      <c r="I31" s="4">
        <v>11000000</v>
      </c>
      <c r="J31" s="4">
        <v>11000000</v>
      </c>
    </row>
    <row r="32" spans="1:10" ht="118.5" customHeight="1" x14ac:dyDescent="0.25">
      <c r="A32" s="38" t="s">
        <v>182</v>
      </c>
      <c r="B32" s="38" t="s">
        <v>183</v>
      </c>
      <c r="C32" s="38" t="s">
        <v>184</v>
      </c>
      <c r="D32" s="2" t="s">
        <v>185</v>
      </c>
      <c r="E32" s="2" t="s">
        <v>348</v>
      </c>
      <c r="F32" s="2" t="s">
        <v>349</v>
      </c>
      <c r="G32" s="3">
        <f t="shared" si="5"/>
        <v>669600</v>
      </c>
      <c r="H32" s="4">
        <v>669600</v>
      </c>
      <c r="I32" s="4">
        <v>0</v>
      </c>
      <c r="J32" s="4">
        <v>0</v>
      </c>
    </row>
    <row r="33" spans="1:13" ht="118.5" customHeight="1" x14ac:dyDescent="0.25">
      <c r="A33" s="38" t="s">
        <v>186</v>
      </c>
      <c r="B33" s="38" t="s">
        <v>187</v>
      </c>
      <c r="C33" s="38" t="s">
        <v>184</v>
      </c>
      <c r="D33" s="2" t="s">
        <v>188</v>
      </c>
      <c r="E33" s="2" t="s">
        <v>350</v>
      </c>
      <c r="F33" s="2" t="s">
        <v>351</v>
      </c>
      <c r="G33" s="3">
        <f t="shared" si="5"/>
        <v>737100</v>
      </c>
      <c r="H33" s="4">
        <v>737100</v>
      </c>
      <c r="I33" s="4">
        <v>0</v>
      </c>
      <c r="J33" s="4">
        <v>0</v>
      </c>
    </row>
    <row r="34" spans="1:13" ht="97.5" customHeight="1" x14ac:dyDescent="0.25">
      <c r="A34" s="38" t="s">
        <v>189</v>
      </c>
      <c r="B34" s="38" t="s">
        <v>190</v>
      </c>
      <c r="C34" s="38" t="s">
        <v>191</v>
      </c>
      <c r="D34" s="2" t="s">
        <v>192</v>
      </c>
      <c r="E34" s="2" t="s">
        <v>346</v>
      </c>
      <c r="F34" s="2" t="s">
        <v>347</v>
      </c>
      <c r="G34" s="3">
        <f t="shared" si="5"/>
        <v>4263080</v>
      </c>
      <c r="H34" s="4">
        <v>4263080</v>
      </c>
      <c r="I34" s="4">
        <v>0</v>
      </c>
      <c r="J34" s="4">
        <v>0</v>
      </c>
    </row>
    <row r="35" spans="1:13" ht="118.5" customHeight="1" x14ac:dyDescent="0.25">
      <c r="A35" s="38" t="s">
        <v>193</v>
      </c>
      <c r="B35" s="38" t="s">
        <v>194</v>
      </c>
      <c r="C35" s="38" t="s">
        <v>191</v>
      </c>
      <c r="D35" s="2" t="s">
        <v>195</v>
      </c>
      <c r="E35" s="2" t="s">
        <v>346</v>
      </c>
      <c r="F35" s="2" t="s">
        <v>352</v>
      </c>
      <c r="G35" s="3">
        <f t="shared" si="5"/>
        <v>491620</v>
      </c>
      <c r="H35" s="4">
        <v>491620</v>
      </c>
      <c r="I35" s="4">
        <v>0</v>
      </c>
      <c r="J35" s="4">
        <v>0</v>
      </c>
    </row>
    <row r="36" spans="1:13" ht="118.5" customHeight="1" x14ac:dyDescent="0.25">
      <c r="A36" s="38" t="s">
        <v>196</v>
      </c>
      <c r="B36" s="38" t="s">
        <v>197</v>
      </c>
      <c r="C36" s="38" t="s">
        <v>198</v>
      </c>
      <c r="D36" s="2" t="s">
        <v>199</v>
      </c>
      <c r="E36" s="2" t="s">
        <v>353</v>
      </c>
      <c r="F36" s="2" t="s">
        <v>352</v>
      </c>
      <c r="G36" s="3">
        <f t="shared" si="5"/>
        <v>16923440</v>
      </c>
      <c r="H36" s="4">
        <v>16873840</v>
      </c>
      <c r="I36" s="4">
        <v>49600</v>
      </c>
      <c r="J36" s="4">
        <v>0</v>
      </c>
    </row>
    <row r="37" spans="1:13" ht="118.5" customHeight="1" x14ac:dyDescent="0.25">
      <c r="A37" s="38" t="s">
        <v>200</v>
      </c>
      <c r="B37" s="38" t="s">
        <v>201</v>
      </c>
      <c r="C37" s="38" t="s">
        <v>202</v>
      </c>
      <c r="D37" s="2" t="s">
        <v>203</v>
      </c>
      <c r="E37" s="2" t="s">
        <v>346</v>
      </c>
      <c r="F37" s="2" t="s">
        <v>347</v>
      </c>
      <c r="G37" s="3">
        <f t="shared" si="5"/>
        <v>527330</v>
      </c>
      <c r="H37" s="4">
        <v>527330</v>
      </c>
      <c r="I37" s="4">
        <v>0</v>
      </c>
      <c r="J37" s="4">
        <v>0</v>
      </c>
    </row>
    <row r="38" spans="1:13" ht="118.5" customHeight="1" x14ac:dyDescent="0.25">
      <c r="A38" s="38" t="s">
        <v>204</v>
      </c>
      <c r="B38" s="38" t="s">
        <v>205</v>
      </c>
      <c r="C38" s="38" t="s">
        <v>206</v>
      </c>
      <c r="D38" s="2" t="s">
        <v>207</v>
      </c>
      <c r="E38" s="2" t="s">
        <v>344</v>
      </c>
      <c r="F38" s="2" t="s">
        <v>345</v>
      </c>
      <c r="G38" s="3">
        <f t="shared" si="5"/>
        <v>5418180</v>
      </c>
      <c r="H38" s="4">
        <v>5418180</v>
      </c>
      <c r="I38" s="4">
        <v>0</v>
      </c>
      <c r="J38" s="4">
        <v>0</v>
      </c>
    </row>
    <row r="39" spans="1:13" ht="118.5" customHeight="1" x14ac:dyDescent="0.25">
      <c r="A39" s="38" t="s">
        <v>208</v>
      </c>
      <c r="B39" s="38" t="s">
        <v>209</v>
      </c>
      <c r="C39" s="38" t="s">
        <v>206</v>
      </c>
      <c r="D39" s="2" t="s">
        <v>210</v>
      </c>
      <c r="E39" s="2" t="s">
        <v>346</v>
      </c>
      <c r="F39" s="2" t="s">
        <v>347</v>
      </c>
      <c r="G39" s="3">
        <f t="shared" si="5"/>
        <v>1641530</v>
      </c>
      <c r="H39" s="4">
        <v>1641530</v>
      </c>
      <c r="I39" s="4">
        <v>0</v>
      </c>
      <c r="J39" s="4">
        <v>0</v>
      </c>
    </row>
    <row r="40" spans="1:13" ht="118.5" customHeight="1" x14ac:dyDescent="0.25">
      <c r="A40" s="38" t="s">
        <v>211</v>
      </c>
      <c r="B40" s="38" t="s">
        <v>212</v>
      </c>
      <c r="C40" s="38" t="s">
        <v>206</v>
      </c>
      <c r="D40" s="2" t="s">
        <v>213</v>
      </c>
      <c r="E40" s="2" t="s">
        <v>346</v>
      </c>
      <c r="F40" s="2" t="s">
        <v>347</v>
      </c>
      <c r="G40" s="3">
        <f t="shared" si="5"/>
        <v>435000</v>
      </c>
      <c r="H40" s="4">
        <v>435000</v>
      </c>
      <c r="I40" s="4">
        <v>0</v>
      </c>
      <c r="J40" s="4">
        <v>0</v>
      </c>
    </row>
    <row r="41" spans="1:13" ht="118.5" customHeight="1" x14ac:dyDescent="0.25">
      <c r="A41" s="38" t="s">
        <v>214</v>
      </c>
      <c r="B41" s="38" t="s">
        <v>215</v>
      </c>
      <c r="C41" s="38" t="s">
        <v>216</v>
      </c>
      <c r="D41" s="2" t="s">
        <v>217</v>
      </c>
      <c r="E41" s="2" t="s">
        <v>354</v>
      </c>
      <c r="F41" s="2" t="s">
        <v>355</v>
      </c>
      <c r="G41" s="3">
        <f t="shared" si="5"/>
        <v>1200000</v>
      </c>
      <c r="H41" s="4">
        <v>0</v>
      </c>
      <c r="I41" s="4">
        <v>1200000</v>
      </c>
      <c r="J41" s="4">
        <v>1200000</v>
      </c>
    </row>
    <row r="42" spans="1:13" ht="74.25" customHeight="1" x14ac:dyDescent="0.25">
      <c r="A42" s="58" t="s">
        <v>218</v>
      </c>
      <c r="B42" s="58" t="s">
        <v>336</v>
      </c>
      <c r="C42" s="58" t="s">
        <v>336</v>
      </c>
      <c r="D42" s="141" t="s">
        <v>219</v>
      </c>
      <c r="E42" s="141" t="s">
        <v>336</v>
      </c>
      <c r="F42" s="141" t="s">
        <v>336</v>
      </c>
      <c r="G42" s="142">
        <f>H42+I42</f>
        <v>24290186</v>
      </c>
      <c r="H42" s="143">
        <f>H43</f>
        <v>24290186</v>
      </c>
      <c r="I42" s="143">
        <f t="shared" ref="I42:J42" si="6">I43</f>
        <v>0</v>
      </c>
      <c r="J42" s="143">
        <f t="shared" si="6"/>
        <v>0</v>
      </c>
    </row>
    <row r="43" spans="1:13" ht="70.5" customHeight="1" x14ac:dyDescent="0.25">
      <c r="A43" s="58" t="s">
        <v>220</v>
      </c>
      <c r="B43" s="58" t="s">
        <v>336</v>
      </c>
      <c r="C43" s="58" t="s">
        <v>336</v>
      </c>
      <c r="D43" s="141" t="s">
        <v>219</v>
      </c>
      <c r="E43" s="141" t="s">
        <v>336</v>
      </c>
      <c r="F43" s="141" t="s">
        <v>336</v>
      </c>
      <c r="G43" s="142">
        <f>H43+I43</f>
        <v>24290186</v>
      </c>
      <c r="H43" s="143">
        <f>H44+H45+H46+H47+H48+H49+H50</f>
        <v>24290186</v>
      </c>
      <c r="I43" s="143">
        <f t="shared" ref="I43:J43" si="7">I44+I45+I46+I47+I48+I49+I50</f>
        <v>0</v>
      </c>
      <c r="J43" s="143">
        <f t="shared" si="7"/>
        <v>0</v>
      </c>
    </row>
    <row r="44" spans="1:13" ht="118.5" customHeight="1" x14ac:dyDescent="0.25">
      <c r="A44" s="38" t="s">
        <v>222</v>
      </c>
      <c r="B44" s="38" t="s">
        <v>223</v>
      </c>
      <c r="C44" s="38" t="s">
        <v>157</v>
      </c>
      <c r="D44" s="2" t="s">
        <v>224</v>
      </c>
      <c r="E44" s="2" t="s">
        <v>356</v>
      </c>
      <c r="F44" s="2" t="s">
        <v>357</v>
      </c>
      <c r="G44" s="3">
        <f>H44+I44</f>
        <v>30000</v>
      </c>
      <c r="H44" s="4">
        <v>30000</v>
      </c>
      <c r="I44" s="4">
        <v>0</v>
      </c>
      <c r="J44" s="4">
        <v>0</v>
      </c>
    </row>
    <row r="45" spans="1:13" ht="118.5" customHeight="1" x14ac:dyDescent="0.25">
      <c r="A45" s="146" t="s">
        <v>228</v>
      </c>
      <c r="B45" s="147" t="s">
        <v>229</v>
      </c>
      <c r="C45" s="147" t="s">
        <v>184</v>
      </c>
      <c r="D45" s="148" t="s">
        <v>230</v>
      </c>
      <c r="E45" s="148" t="s">
        <v>358</v>
      </c>
      <c r="F45" s="148" t="s">
        <v>359</v>
      </c>
      <c r="G45" s="145">
        <f t="shared" ref="G45:G50" si="8">H45+I45</f>
        <v>14755800</v>
      </c>
      <c r="H45" s="149">
        <f>13679400+1076400</f>
        <v>14755800</v>
      </c>
      <c r="I45" s="149">
        <v>0</v>
      </c>
      <c r="J45" s="149">
        <v>0</v>
      </c>
      <c r="M45" s="150"/>
    </row>
    <row r="46" spans="1:13" ht="118.5" customHeight="1" x14ac:dyDescent="0.25">
      <c r="A46" s="38" t="s">
        <v>231</v>
      </c>
      <c r="B46" s="38" t="s">
        <v>187</v>
      </c>
      <c r="C46" s="38" t="s">
        <v>184</v>
      </c>
      <c r="D46" s="2" t="s">
        <v>188</v>
      </c>
      <c r="E46" s="2" t="s">
        <v>350</v>
      </c>
      <c r="F46" s="2" t="s">
        <v>351</v>
      </c>
      <c r="G46" s="3">
        <f t="shared" si="8"/>
        <v>3000000</v>
      </c>
      <c r="H46" s="4">
        <v>3000000</v>
      </c>
      <c r="I46" s="4">
        <v>0</v>
      </c>
      <c r="J46" s="4">
        <v>0</v>
      </c>
    </row>
    <row r="47" spans="1:13" ht="118.5" customHeight="1" x14ac:dyDescent="0.25">
      <c r="A47" s="38" t="s">
        <v>235</v>
      </c>
      <c r="B47" s="38" t="s">
        <v>236</v>
      </c>
      <c r="C47" s="38" t="s">
        <v>237</v>
      </c>
      <c r="D47" s="2" t="s">
        <v>238</v>
      </c>
      <c r="E47" s="2" t="s">
        <v>360</v>
      </c>
      <c r="F47" s="2" t="s">
        <v>361</v>
      </c>
      <c r="G47" s="3">
        <f t="shared" si="8"/>
        <v>1700000</v>
      </c>
      <c r="H47" s="4">
        <v>1700000</v>
      </c>
      <c r="I47" s="4">
        <v>0</v>
      </c>
      <c r="J47" s="4">
        <v>0</v>
      </c>
    </row>
    <row r="48" spans="1:13" ht="118.5" customHeight="1" x14ac:dyDescent="0.25">
      <c r="A48" s="38" t="s">
        <v>239</v>
      </c>
      <c r="B48" s="38" t="s">
        <v>240</v>
      </c>
      <c r="C48" s="38" t="s">
        <v>237</v>
      </c>
      <c r="D48" s="2" t="s">
        <v>241</v>
      </c>
      <c r="E48" s="2" t="s">
        <v>362</v>
      </c>
      <c r="F48" s="2" t="s">
        <v>363</v>
      </c>
      <c r="G48" s="3">
        <f t="shared" si="8"/>
        <v>270000</v>
      </c>
      <c r="H48" s="4">
        <v>270000</v>
      </c>
      <c r="I48" s="4">
        <v>0</v>
      </c>
      <c r="J48" s="4">
        <v>0</v>
      </c>
    </row>
    <row r="49" spans="1:10" ht="118.5" customHeight="1" x14ac:dyDescent="0.25">
      <c r="A49" s="38" t="s">
        <v>242</v>
      </c>
      <c r="B49" s="38" t="s">
        <v>243</v>
      </c>
      <c r="C49" s="38" t="s">
        <v>244</v>
      </c>
      <c r="D49" s="2" t="s">
        <v>245</v>
      </c>
      <c r="E49" s="2" t="s">
        <v>358</v>
      </c>
      <c r="F49" s="2" t="s">
        <v>359</v>
      </c>
      <c r="G49" s="3">
        <f t="shared" si="8"/>
        <v>4000</v>
      </c>
      <c r="H49" s="4">
        <v>4000</v>
      </c>
      <c r="I49" s="4">
        <v>0</v>
      </c>
      <c r="J49" s="4">
        <v>0</v>
      </c>
    </row>
    <row r="50" spans="1:10" ht="118.5" customHeight="1" x14ac:dyDescent="0.25">
      <c r="A50" s="38" t="s">
        <v>246</v>
      </c>
      <c r="B50" s="38" t="s">
        <v>247</v>
      </c>
      <c r="C50" s="38" t="s">
        <v>244</v>
      </c>
      <c r="D50" s="2" t="s">
        <v>248</v>
      </c>
      <c r="E50" s="2" t="s">
        <v>364</v>
      </c>
      <c r="F50" s="2" t="s">
        <v>365</v>
      </c>
      <c r="G50" s="3">
        <f t="shared" si="8"/>
        <v>4530386</v>
      </c>
      <c r="H50" s="4">
        <f>1636940+2893446</f>
        <v>4530386</v>
      </c>
      <c r="I50" s="4">
        <v>0</v>
      </c>
      <c r="J50" s="4">
        <v>0</v>
      </c>
    </row>
    <row r="51" spans="1:10" ht="71.25" customHeight="1" x14ac:dyDescent="0.25">
      <c r="A51" s="58" t="s">
        <v>253</v>
      </c>
      <c r="B51" s="58" t="s">
        <v>336</v>
      </c>
      <c r="C51" s="58" t="s">
        <v>336</v>
      </c>
      <c r="D51" s="141" t="s">
        <v>254</v>
      </c>
      <c r="E51" s="141" t="s">
        <v>336</v>
      </c>
      <c r="F51" s="141" t="s">
        <v>336</v>
      </c>
      <c r="G51" s="142">
        <f>H51+I51</f>
        <v>22912200</v>
      </c>
      <c r="H51" s="143">
        <f>H52</f>
        <v>22735400</v>
      </c>
      <c r="I51" s="143">
        <f t="shared" ref="I51:J51" si="9">I52</f>
        <v>176800</v>
      </c>
      <c r="J51" s="143">
        <f t="shared" si="9"/>
        <v>0</v>
      </c>
    </row>
    <row r="52" spans="1:10" ht="61.5" customHeight="1" x14ac:dyDescent="0.25">
      <c r="A52" s="58" t="s">
        <v>255</v>
      </c>
      <c r="B52" s="58" t="s">
        <v>336</v>
      </c>
      <c r="C52" s="58" t="s">
        <v>336</v>
      </c>
      <c r="D52" s="141" t="s">
        <v>254</v>
      </c>
      <c r="E52" s="141" t="s">
        <v>336</v>
      </c>
      <c r="F52" s="141" t="s">
        <v>336</v>
      </c>
      <c r="G52" s="142">
        <f>H52+I52</f>
        <v>22912200</v>
      </c>
      <c r="H52" s="143">
        <f>SUM(H53:H61)</f>
        <v>22735400</v>
      </c>
      <c r="I52" s="143">
        <f t="shared" ref="I52:J52" si="10">SUM(I53:I61)</f>
        <v>176800</v>
      </c>
      <c r="J52" s="143">
        <f t="shared" si="10"/>
        <v>0</v>
      </c>
    </row>
    <row r="53" spans="1:10" ht="118.5" customHeight="1" x14ac:dyDescent="0.25">
      <c r="A53" s="38" t="s">
        <v>257</v>
      </c>
      <c r="B53" s="38" t="s">
        <v>258</v>
      </c>
      <c r="C53" s="38" t="s">
        <v>259</v>
      </c>
      <c r="D53" s="2" t="s">
        <v>260</v>
      </c>
      <c r="E53" s="2" t="s">
        <v>366</v>
      </c>
      <c r="F53" s="2" t="s">
        <v>367</v>
      </c>
      <c r="G53" s="3">
        <f>H53+I53</f>
        <v>140000</v>
      </c>
      <c r="H53" s="4">
        <v>140000</v>
      </c>
      <c r="I53" s="4">
        <v>0</v>
      </c>
      <c r="J53" s="4">
        <v>0</v>
      </c>
    </row>
    <row r="54" spans="1:10" ht="118.5" customHeight="1" x14ac:dyDescent="0.25">
      <c r="A54" s="38" t="s">
        <v>261</v>
      </c>
      <c r="B54" s="38" t="s">
        <v>247</v>
      </c>
      <c r="C54" s="38" t="s">
        <v>244</v>
      </c>
      <c r="D54" s="2" t="s">
        <v>248</v>
      </c>
      <c r="E54" s="2" t="s">
        <v>368</v>
      </c>
      <c r="F54" s="2" t="s">
        <v>369</v>
      </c>
      <c r="G54" s="3">
        <f t="shared" ref="G54:G61" si="11">H54+I54</f>
        <v>300000</v>
      </c>
      <c r="H54" s="4">
        <v>300000</v>
      </c>
      <c r="I54" s="4">
        <v>0</v>
      </c>
      <c r="J54" s="4">
        <v>0</v>
      </c>
    </row>
    <row r="55" spans="1:10" ht="118.5" customHeight="1" x14ac:dyDescent="0.25">
      <c r="A55" s="38" t="s">
        <v>262</v>
      </c>
      <c r="B55" s="38" t="s">
        <v>263</v>
      </c>
      <c r="C55" s="38" t="s">
        <v>264</v>
      </c>
      <c r="D55" s="2" t="s">
        <v>265</v>
      </c>
      <c r="E55" s="2" t="s">
        <v>366</v>
      </c>
      <c r="F55" s="2" t="s">
        <v>367</v>
      </c>
      <c r="G55" s="3">
        <f t="shared" si="11"/>
        <v>930000</v>
      </c>
      <c r="H55" s="4">
        <v>930000</v>
      </c>
      <c r="I55" s="4">
        <v>0</v>
      </c>
      <c r="J55" s="4">
        <v>0</v>
      </c>
    </row>
    <row r="56" spans="1:10" ht="118.5" customHeight="1" x14ac:dyDescent="0.25">
      <c r="A56" s="38" t="s">
        <v>266</v>
      </c>
      <c r="B56" s="38" t="s">
        <v>267</v>
      </c>
      <c r="C56" s="38" t="s">
        <v>268</v>
      </c>
      <c r="D56" s="2" t="s">
        <v>269</v>
      </c>
      <c r="E56" s="2" t="s">
        <v>366</v>
      </c>
      <c r="F56" s="2" t="s">
        <v>367</v>
      </c>
      <c r="G56" s="3">
        <f t="shared" si="11"/>
        <v>2005000</v>
      </c>
      <c r="H56" s="4">
        <v>2005000</v>
      </c>
      <c r="I56" s="4">
        <v>0</v>
      </c>
      <c r="J56" s="4">
        <v>0</v>
      </c>
    </row>
    <row r="57" spans="1:10" ht="118.5" customHeight="1" x14ac:dyDescent="0.25">
      <c r="A57" s="38" t="s">
        <v>270</v>
      </c>
      <c r="B57" s="38" t="s">
        <v>271</v>
      </c>
      <c r="C57" s="38" t="s">
        <v>268</v>
      </c>
      <c r="D57" s="2" t="s">
        <v>272</v>
      </c>
      <c r="E57" s="2" t="s">
        <v>366</v>
      </c>
      <c r="F57" s="2" t="s">
        <v>367</v>
      </c>
      <c r="G57" s="3">
        <f t="shared" si="11"/>
        <v>765000</v>
      </c>
      <c r="H57" s="4">
        <v>765000</v>
      </c>
      <c r="I57" s="4">
        <v>0</v>
      </c>
      <c r="J57" s="4">
        <v>0</v>
      </c>
    </row>
    <row r="58" spans="1:10" ht="118.5" customHeight="1" x14ac:dyDescent="0.25">
      <c r="A58" s="38" t="s">
        <v>273</v>
      </c>
      <c r="B58" s="38" t="s">
        <v>274</v>
      </c>
      <c r="C58" s="38" t="s">
        <v>268</v>
      </c>
      <c r="D58" s="2" t="s">
        <v>275</v>
      </c>
      <c r="E58" s="2" t="s">
        <v>366</v>
      </c>
      <c r="F58" s="2" t="s">
        <v>367</v>
      </c>
      <c r="G58" s="3">
        <f t="shared" si="11"/>
        <v>18045400</v>
      </c>
      <c r="H58" s="4">
        <v>18045400</v>
      </c>
      <c r="I58" s="4">
        <v>0</v>
      </c>
      <c r="J58" s="4">
        <v>0</v>
      </c>
    </row>
    <row r="59" spans="1:10" ht="118.5" customHeight="1" x14ac:dyDescent="0.25">
      <c r="A59" s="38" t="s">
        <v>276</v>
      </c>
      <c r="B59" s="38" t="s">
        <v>277</v>
      </c>
      <c r="C59" s="38" t="s">
        <v>278</v>
      </c>
      <c r="D59" s="2" t="s">
        <v>279</v>
      </c>
      <c r="E59" s="2" t="s">
        <v>366</v>
      </c>
      <c r="F59" s="2" t="s">
        <v>367</v>
      </c>
      <c r="G59" s="3">
        <f t="shared" si="11"/>
        <v>450000</v>
      </c>
      <c r="H59" s="4">
        <v>450000</v>
      </c>
      <c r="I59" s="4">
        <v>0</v>
      </c>
      <c r="J59" s="4">
        <v>0</v>
      </c>
    </row>
    <row r="60" spans="1:10" ht="118.5" customHeight="1" x14ac:dyDescent="0.25">
      <c r="A60" s="38" t="s">
        <v>280</v>
      </c>
      <c r="B60" s="38" t="s">
        <v>281</v>
      </c>
      <c r="C60" s="38" t="s">
        <v>282</v>
      </c>
      <c r="D60" s="2" t="s">
        <v>283</v>
      </c>
      <c r="E60" s="2" t="s">
        <v>370</v>
      </c>
      <c r="F60" s="2" t="s">
        <v>371</v>
      </c>
      <c r="G60" s="3">
        <f t="shared" si="11"/>
        <v>100000</v>
      </c>
      <c r="H60" s="4">
        <v>100000</v>
      </c>
      <c r="I60" s="4">
        <v>0</v>
      </c>
      <c r="J60" s="4">
        <v>0</v>
      </c>
    </row>
    <row r="61" spans="1:10" ht="118.5" customHeight="1" x14ac:dyDescent="0.25">
      <c r="A61" s="38" t="s">
        <v>284</v>
      </c>
      <c r="B61" s="38" t="s">
        <v>285</v>
      </c>
      <c r="C61" s="38" t="s">
        <v>286</v>
      </c>
      <c r="D61" s="2" t="s">
        <v>287</v>
      </c>
      <c r="E61" s="2" t="s">
        <v>370</v>
      </c>
      <c r="F61" s="2" t="s">
        <v>371</v>
      </c>
      <c r="G61" s="3">
        <f t="shared" si="11"/>
        <v>176800</v>
      </c>
      <c r="H61" s="4">
        <v>0</v>
      </c>
      <c r="I61" s="4">
        <v>176800</v>
      </c>
      <c r="J61" s="4">
        <v>0</v>
      </c>
    </row>
    <row r="62" spans="1:10" ht="60.75" customHeight="1" x14ac:dyDescent="0.25">
      <c r="A62" s="58" t="s">
        <v>296</v>
      </c>
      <c r="B62" s="58" t="s">
        <v>336</v>
      </c>
      <c r="C62" s="58" t="s">
        <v>336</v>
      </c>
      <c r="D62" s="141" t="s">
        <v>297</v>
      </c>
      <c r="E62" s="141" t="s">
        <v>336</v>
      </c>
      <c r="F62" s="141" t="s">
        <v>336</v>
      </c>
      <c r="G62" s="142">
        <f>H62+I62</f>
        <v>110700</v>
      </c>
      <c r="H62" s="143">
        <f>H63</f>
        <v>110700</v>
      </c>
      <c r="I62" s="143">
        <f>I63</f>
        <v>0</v>
      </c>
      <c r="J62" s="143">
        <v>0</v>
      </c>
    </row>
    <row r="63" spans="1:10" ht="45.75" customHeight="1" x14ac:dyDescent="0.25">
      <c r="A63" s="58" t="s">
        <v>298</v>
      </c>
      <c r="B63" s="58" t="s">
        <v>336</v>
      </c>
      <c r="C63" s="58" t="s">
        <v>336</v>
      </c>
      <c r="D63" s="141" t="s">
        <v>297</v>
      </c>
      <c r="E63" s="141" t="s">
        <v>336</v>
      </c>
      <c r="F63" s="141" t="s">
        <v>336</v>
      </c>
      <c r="G63" s="142">
        <f>H63+I63</f>
        <v>110700</v>
      </c>
      <c r="H63" s="143">
        <f>H64</f>
        <v>110700</v>
      </c>
      <c r="I63" s="143">
        <f t="shared" ref="I63:J63" si="12">I64</f>
        <v>0</v>
      </c>
      <c r="J63" s="143">
        <f t="shared" si="12"/>
        <v>0</v>
      </c>
    </row>
    <row r="64" spans="1:10" ht="118.5" customHeight="1" x14ac:dyDescent="0.25">
      <c r="A64" s="38" t="s">
        <v>303</v>
      </c>
      <c r="B64" s="38" t="s">
        <v>304</v>
      </c>
      <c r="C64" s="38" t="s">
        <v>111</v>
      </c>
      <c r="D64" s="2" t="s">
        <v>85</v>
      </c>
      <c r="E64" s="2" t="s">
        <v>372</v>
      </c>
      <c r="F64" s="2" t="s">
        <v>373</v>
      </c>
      <c r="G64" s="3">
        <f>H64+I64</f>
        <v>110700</v>
      </c>
      <c r="H64" s="4">
        <v>110700</v>
      </c>
      <c r="I64" s="4">
        <v>0</v>
      </c>
      <c r="J64" s="4">
        <v>0</v>
      </c>
    </row>
    <row r="65" spans="1:10" x14ac:dyDescent="0.25">
      <c r="A65" s="71" t="s">
        <v>83</v>
      </c>
      <c r="B65" s="71" t="s">
        <v>83</v>
      </c>
      <c r="C65" s="71" t="s">
        <v>83</v>
      </c>
      <c r="D65" s="6" t="s">
        <v>305</v>
      </c>
      <c r="E65" s="6" t="s">
        <v>83</v>
      </c>
      <c r="F65" s="6" t="s">
        <v>83</v>
      </c>
      <c r="G65" s="142">
        <f>G12+G20+G42++G51+G62</f>
        <v>250599526</v>
      </c>
      <c r="H65" s="142">
        <f t="shared" ref="H65:J65" si="13">H12+H20+H42++H51+H62</f>
        <v>235015986</v>
      </c>
      <c r="I65" s="142">
        <f t="shared" si="13"/>
        <v>15583540</v>
      </c>
      <c r="J65" s="142">
        <f t="shared" si="13"/>
        <v>14500000</v>
      </c>
    </row>
    <row r="67" spans="1:10" x14ac:dyDescent="0.25">
      <c r="A67" s="151"/>
      <c r="B67" s="151"/>
      <c r="C67" s="151"/>
      <c r="D67" s="151"/>
      <c r="E67" s="151"/>
      <c r="F67" s="151"/>
      <c r="G67" s="151"/>
      <c r="H67" s="151"/>
      <c r="I67" s="151"/>
      <c r="J67" s="151"/>
    </row>
    <row r="68" spans="1:10" x14ac:dyDescent="0.25">
      <c r="C68" s="13" t="s">
        <v>86</v>
      </c>
      <c r="D68" s="10"/>
      <c r="E68" s="10"/>
      <c r="F68" s="13" t="s">
        <v>87</v>
      </c>
      <c r="G68" s="10"/>
    </row>
    <row r="69" spans="1:10" x14ac:dyDescent="0.25">
      <c r="H69" s="152"/>
    </row>
    <row r="79" spans="1:10" x14ac:dyDescent="0.25">
      <c r="H79" s="150"/>
    </row>
  </sheetData>
  <mergeCells count="12">
    <mergeCell ref="I9:J9"/>
    <mergeCell ref="A67:J67"/>
    <mergeCell ref="H2:J2"/>
    <mergeCell ref="A5:J5"/>
    <mergeCell ref="A9:A10"/>
    <mergeCell ref="B9:B10"/>
    <mergeCell ref="C9:C10"/>
    <mergeCell ref="D9:D10"/>
    <mergeCell ref="E9:E10"/>
    <mergeCell ref="F9:F10"/>
    <mergeCell ref="G9:G10"/>
    <mergeCell ref="H9:H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додаток 1</vt:lpstr>
      <vt:lpstr>додаток 3</vt:lpstr>
      <vt:lpstr>додаток 4</vt:lpstr>
      <vt:lpstr>додаток 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ProDesk</cp:lastModifiedBy>
  <cp:lastPrinted>2025-12-30T11:21:46Z</cp:lastPrinted>
  <dcterms:created xsi:type="dcterms:W3CDTF">2025-11-12T20:21:56Z</dcterms:created>
  <dcterms:modified xsi:type="dcterms:W3CDTF">2025-12-30T12:00:05Z</dcterms:modified>
</cp:coreProperties>
</file>