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10935"/>
  </bookViews>
  <sheets>
    <sheet name="Лист1 (3)" sheetId="5" r:id="rId1"/>
    <sheet name="Лист1 (2)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5" i="5" l="1"/>
  <c r="I65" i="5"/>
  <c r="I61" i="5" s="1"/>
  <c r="J47" i="5"/>
  <c r="J43" i="5"/>
  <c r="H65" i="5"/>
  <c r="H61" i="5" s="1"/>
  <c r="H7" i="5"/>
  <c r="L65" i="5" l="1"/>
  <c r="L61" i="5" s="1"/>
  <c r="K65" i="5"/>
  <c r="K61" i="5" s="1"/>
  <c r="J49" i="5" l="1"/>
  <c r="J41" i="5"/>
  <c r="J37" i="5"/>
  <c r="J35" i="5"/>
  <c r="J31" i="5"/>
  <c r="J29" i="5"/>
  <c r="J25" i="5"/>
  <c r="J23" i="5"/>
  <c r="J19" i="5"/>
  <c r="J13" i="5"/>
  <c r="J17" i="5"/>
  <c r="J10" i="5"/>
  <c r="I7" i="5"/>
  <c r="J7" i="5" s="1"/>
  <c r="J61" i="5" l="1"/>
  <c r="F102" i="2"/>
  <c r="E102" i="2"/>
  <c r="D102" i="2"/>
  <c r="C102" i="2"/>
  <c r="B102" i="2"/>
  <c r="F98" i="2"/>
  <c r="E98" i="2"/>
  <c r="D98" i="2"/>
  <c r="C98" i="2"/>
  <c r="F96" i="2"/>
  <c r="E96" i="2"/>
  <c r="D96" i="2"/>
  <c r="C96" i="2"/>
  <c r="F93" i="2"/>
  <c r="E93" i="2"/>
  <c r="D93" i="2"/>
  <c r="C93" i="2"/>
  <c r="F87" i="2"/>
  <c r="F85" i="2" s="1"/>
  <c r="E87" i="2"/>
  <c r="E85" i="2" s="1"/>
  <c r="D87" i="2"/>
  <c r="C87" i="2"/>
  <c r="C85" i="2" s="1"/>
  <c r="B87" i="2"/>
  <c r="B85" i="2" s="1"/>
  <c r="D85" i="2"/>
  <c r="F80" i="2"/>
  <c r="E80" i="2"/>
  <c r="D80" i="2"/>
  <c r="C80" i="2"/>
  <c r="B80" i="2"/>
  <c r="F78" i="2"/>
  <c r="E78" i="2"/>
  <c r="D78" i="2"/>
  <c r="C78" i="2"/>
  <c r="B78" i="2"/>
  <c r="F61" i="2"/>
  <c r="F58" i="2" s="1"/>
  <c r="E61" i="2"/>
  <c r="E58" i="2" s="1"/>
  <c r="D61" i="2"/>
  <c r="C61" i="2"/>
  <c r="C58" i="2" s="1"/>
  <c r="B61" i="2"/>
  <c r="B58" i="2" s="1"/>
  <c r="D58" i="2"/>
  <c r="F50" i="2"/>
  <c r="E50" i="2"/>
  <c r="D50" i="2"/>
  <c r="C50" i="2"/>
  <c r="B50" i="2"/>
  <c r="F42" i="2"/>
  <c r="E42" i="2"/>
  <c r="D42" i="2"/>
  <c r="C42" i="2"/>
  <c r="B42" i="2"/>
  <c r="F30" i="2"/>
  <c r="E30" i="2"/>
  <c r="D30" i="2"/>
  <c r="C30" i="2"/>
  <c r="B30" i="2"/>
  <c r="F24" i="2"/>
  <c r="E24" i="2"/>
  <c r="D24" i="2"/>
  <c r="C24" i="2"/>
  <c r="C23" i="2" s="1"/>
  <c r="B24" i="2"/>
  <c r="E23" i="2"/>
  <c r="F17" i="2"/>
  <c r="F11" i="2" s="1"/>
  <c r="E17" i="2"/>
  <c r="D17" i="2"/>
  <c r="D11" i="2" s="1"/>
  <c r="C17" i="2"/>
  <c r="B17" i="2"/>
  <c r="B11" i="2" s="1"/>
  <c r="E11" i="2"/>
  <c r="C11" i="2"/>
  <c r="B10" i="2" l="1"/>
  <c r="E10" i="2"/>
  <c r="B23" i="2"/>
  <c r="D23" i="2"/>
  <c r="D10" i="2" s="1"/>
  <c r="F23" i="2"/>
  <c r="F10" i="2" s="1"/>
  <c r="C10" i="2"/>
</calcChain>
</file>

<file path=xl/sharedStrings.xml><?xml version="1.0" encoding="utf-8"?>
<sst xmlns="http://schemas.openxmlformats.org/spreadsheetml/2006/main" count="232" uniqueCount="162">
  <si>
    <t>Найменування заходу</t>
  </si>
  <si>
    <t>Фінансування на 2022 рік</t>
  </si>
  <si>
    <t>(грн.)</t>
  </si>
  <si>
    <t>Фінансування на 2023 рік</t>
  </si>
  <si>
    <t>Фінансування на 2024 рік</t>
  </si>
  <si>
    <t>Фінансування на 2025 рік</t>
  </si>
  <si>
    <t>Всього по Програмі</t>
  </si>
  <si>
    <t>Зовнішне освітлення</t>
  </si>
  <si>
    <t>"Технічне переоснащення (відновлення елементів благоустрою)зовнішнього освітлення вул.Водяна, вул.Грибоєдова, вул.Дорожна, частини вул. Маліновського, частини вул. Шевченка в смт. Новомиколаївка Верхньодніпровського району Дніпропетровської</t>
  </si>
  <si>
    <t>Технічне переоснащення (відновлення елементів благоустрою) зовнішнього освітлення вул.Жуківка, вул. Зарічна в с.Заріччя Верхньодніпровського району Дніпропетровської області</t>
  </si>
  <si>
    <t>«Реконструкція зовнішнього освітлення пр. Шевченка, м. Верхньодніпровськ»</t>
  </si>
  <si>
    <t>«Реконструкція зовнішнього освітлення вул. Титова,   м. Верхньодніпровськ»</t>
  </si>
  <si>
    <t>Встановлення центральної шафи управління зовнішнім освітлення в населених пунктах територіальної громади</t>
  </si>
  <si>
    <t>Заходи з обслуговування зовнішнього освітлення</t>
  </si>
  <si>
    <t>Оплата за спожиту електричну енергію вуличним освітленням</t>
  </si>
  <si>
    <t xml:space="preserve">Утримання та поточний ремонт мереж вуличного освітлення міста </t>
  </si>
  <si>
    <t>Виготовлення та встановлення ліхтарів</t>
  </si>
  <si>
    <t xml:space="preserve">Забезпечення функціонування мереж зовнішнього освітлення  в населених пунктах територіальної громади </t>
  </si>
  <si>
    <t>Вулично – дорожня мережа</t>
  </si>
  <si>
    <t>Поточний ремонт доріг</t>
  </si>
  <si>
    <t>Поточний ремонт доріг на території смт. Дніпровське</t>
  </si>
  <si>
    <t>Поточний ремонт доріг на території смт. Новомиколаївка</t>
  </si>
  <si>
    <t>Поточний ремонт доріг на території                   с.Мишурин Ріг, с.Ганнівка, с.Пушкарівка</t>
  </si>
  <si>
    <t xml:space="preserve">Поточний ремонт доріг на території         громади          </t>
  </si>
  <si>
    <t>Заходи з благоустрою вулично- дорожної мережі</t>
  </si>
  <si>
    <t>Поточний ремонт  дощоприймальних колодязів та зливової каналізації</t>
  </si>
  <si>
    <t>Закупівля протиожеледних матеріалів</t>
  </si>
  <si>
    <t xml:space="preserve">Розмежування проїзної частини </t>
  </si>
  <si>
    <t xml:space="preserve">Придбання дорожніх знаків </t>
  </si>
  <si>
    <t>Аварійні роботи з термінового усунення ситуацій, які загрожують безпечному руху</t>
  </si>
  <si>
    <t>Поточний ремонт автобусних зупинок</t>
  </si>
  <si>
    <t>Ремонт техніки задіяної в заходах з благоустрою вулично –дорожньої мережі</t>
  </si>
  <si>
    <t>Придбання матеріалів для утримання доріг, тощо</t>
  </si>
  <si>
    <t>Придбання ПММ</t>
  </si>
  <si>
    <t>Заробітна плата робітників на виконання заходів з благоустрою вулично-дорожньої мережі</t>
  </si>
  <si>
    <t>Послуги сторонніх організацій</t>
  </si>
  <si>
    <t>Санітарна очистка міста</t>
  </si>
  <si>
    <t>Ліквідація стихійних сміттєзвалищ</t>
  </si>
  <si>
    <t>Утримання зелених насаджень (санітарна обрізка зелених насаджень)</t>
  </si>
  <si>
    <t xml:space="preserve">Покіс трави </t>
  </si>
  <si>
    <t>Утримання квітників</t>
  </si>
  <si>
    <t>Утримання  громадських вбиралень та біотуалетів</t>
  </si>
  <si>
    <t>Кладовища</t>
  </si>
  <si>
    <t>Утримання кладовищ в чистоті, в т.ч. закритих</t>
  </si>
  <si>
    <t>Послуги з догляду доглядачами за закритими кладовищами та діючим кладовищем</t>
  </si>
  <si>
    <t>Відшкодування витрат за спожиту на кладовищі воду</t>
  </si>
  <si>
    <t>Облаштування місць для накопичування сміття на кладовищі</t>
  </si>
  <si>
    <t>Доставка тіл до СМЕ</t>
  </si>
  <si>
    <t>Доставка тіл та поховання померлих від СМЕ</t>
  </si>
  <si>
    <t>Благоустрій</t>
  </si>
  <si>
    <t>«Реконструкція центральної частини  проспекту Шевченка, м. Верхньодніпровськ, Дніпропетровської області»</t>
  </si>
  <si>
    <t>Придбання та встановлення адресних покажчиків</t>
  </si>
  <si>
    <t>Заходи з благоустрою</t>
  </si>
  <si>
    <t>Придбання квітів для озеленення міста</t>
  </si>
  <si>
    <t>Поточний ремонт об’єктів благоустрою</t>
  </si>
  <si>
    <t>Заходи по лікуванню дерев</t>
  </si>
  <si>
    <t xml:space="preserve">Поточний ремонт пам’ятників 15(шт.) </t>
  </si>
  <si>
    <t>Придбання лавочок 6 (шт)</t>
  </si>
  <si>
    <t>Придбання урн 50 шт.</t>
  </si>
  <si>
    <t xml:space="preserve">Утримання парків, скверів </t>
  </si>
  <si>
    <t>Придбання піску для дитячих майданчиків</t>
  </si>
  <si>
    <t>Утримання пляжу в чистоті (вивіз ТПВ-5, водопостачання, обрізка дерев та кущів, щоденне прибирання території)</t>
  </si>
  <si>
    <t xml:space="preserve">Придбання піску для пляжу </t>
  </si>
  <si>
    <t>Лабораторні дослідження води і піску на пляжі</t>
  </si>
  <si>
    <t>Утримання фонтанів міста в чистоті  (санітарна очистка )</t>
  </si>
  <si>
    <t>Поточний ремонт фонтанів міста</t>
  </si>
  <si>
    <t>Вартість води для фонтану</t>
  </si>
  <si>
    <t>Послуги з попередження та ліквідації надзвичайних ситуацій</t>
  </si>
  <si>
    <t>Безпритульні  тварини</t>
  </si>
  <si>
    <t xml:space="preserve">Заходи, які пов’язані з вирішенням питань з безпритульними тваринами </t>
  </si>
  <si>
    <t>Теплопостачання</t>
  </si>
  <si>
    <t>Реконструкція зовнішньої мережі теплопостачання та теплової схеми котельні КП « Верхньодніпровська ЦМЛ» ВМР» по вул.Гагаріна,16 в м.Верхньодніпровськ</t>
  </si>
  <si>
    <t>Реконструкція зовнішньої мережі теплопостачання та ІТП в КЗ «Дніпровська СЗШБ І-ІІІ ступенів» ВМР» у смт. Дніпровськ по вул. Шкільна,7</t>
  </si>
  <si>
    <t>Реконструкція зовнішньої мережі теплопостачання та ІТП в КЗ «Ганнівський НВК» ВМР у с.Ганнівка по вул.Янцева,59а</t>
  </si>
  <si>
    <t>Реконструкція зовнішньої мережі теплопостачання та ІТП в КЗ «Верхньодніпровська середня загальноосвітня школа №2 І-ІІІ ступенів» ВМР у м.Верхньодніпровськ по вул. Київська,28</t>
  </si>
  <si>
    <t>Заміна водопровідних мереж із заміною засувної арматури смт. Дніпровське</t>
  </si>
  <si>
    <t>Поточний ремонт з частковою заміною каналізаційних мереж по вул. Шкільній, вул. Центральній, смт. Дніпровське</t>
  </si>
  <si>
    <t>Поточний ремонт водопровідно- каналізаційних колодязів з придбанням люків</t>
  </si>
  <si>
    <t>КП «Господар»ВМР»</t>
  </si>
  <si>
    <t>« Капітальний ремонт водопровідної мережі по вул. Ілляшевської в с. Пушкарівка»</t>
  </si>
  <si>
    <t>«Реконструкція резервуару технічної води на території КП «Господар» ВМР»</t>
  </si>
  <si>
    <t>Капітальний ремонт покрівлі нежитлової будівлі за адресою: пл. Поля,2</t>
  </si>
  <si>
    <t>Ремонт житлового фонду ОСББ, співфінансування</t>
  </si>
  <si>
    <t xml:space="preserve">«Реконструкція мережі каналізації від житлового будинку по вул.Тітова,14 в м.Верхньодніпровськ Дніпропетровської області» </t>
  </si>
  <si>
    <t xml:space="preserve">Придбання комунальної техніки </t>
  </si>
  <si>
    <t>Дорожньо- комбінована машина АТ-МДК-8 (зима:піско/соле-розкидальне обладнання, відвал поворотний, літо: поливо мийне, щіточне обладнання)на базі самоскиду МАЗ-55500С3</t>
  </si>
  <si>
    <t xml:space="preserve"> Ричажно-телескопічний автопідйомник SOCAGE A314(13,7м),на базі шасі NDC B22R33 </t>
  </si>
  <si>
    <t>Сміттєвоз з заднім завантаженням АТ-4021,(9м3) на базі шасі DAYUN CGC з поворотним відвалом</t>
  </si>
  <si>
    <t>Автогрейдер XCMG  GR135 в комплекті з переднім відвалом та розпушувачем</t>
  </si>
  <si>
    <t>Машина для обрізки дерев по узбіччям</t>
  </si>
  <si>
    <t xml:space="preserve">Екскаватор-навантажувач ЕП-Ф-П-01 </t>
  </si>
  <si>
    <t>Поточний ремонт доріг на території м. Верхньодніпровськ</t>
  </si>
  <si>
    <t>Додаток 1</t>
  </si>
  <si>
    <t>до Програми</t>
  </si>
  <si>
    <t>(розділ VI)</t>
  </si>
  <si>
    <r>
      <t xml:space="preserve">   </t>
    </r>
    <r>
      <rPr>
        <b/>
        <sz val="12"/>
        <color theme="1"/>
        <rFont val="Times New Roman"/>
        <family val="1"/>
        <charset val="204"/>
      </rPr>
      <t>Ремонт комунального майна</t>
    </r>
  </si>
  <si>
    <r>
      <t xml:space="preserve">«Капітальний ремонт (підсилення огороджувальних конструкцій та відновлення елементів благоустрою) житлового будинку за адресою:вул.Сапеляка Владики,2 м.Верхньодніпровськ Дніпропетровської області» </t>
    </r>
    <r>
      <rPr>
        <sz val="12"/>
        <color theme="1"/>
        <rFont val="Times New Roman"/>
        <family val="1"/>
        <charset val="204"/>
      </rPr>
      <t>(ОСББ «Єдність 3»)</t>
    </r>
  </si>
  <si>
    <t>Придбання контейнерів</t>
  </si>
  <si>
    <t>КП «Водоканал «ВМР»</t>
  </si>
  <si>
    <t xml:space="preserve">Машина каналопромивочнаКО - 503КП - 9 </t>
  </si>
  <si>
    <t xml:space="preserve"> Ричажно-телескопічний автопідйомник SOCAGE DA324(24м), на базі шасі на шасси DAYUN CGC1100</t>
  </si>
  <si>
    <t>Фінансування на 2021 рік</t>
  </si>
  <si>
    <t>Фінансування «Програми поховання померлих безрідних та не відомих громадян на кладовищі»</t>
  </si>
  <si>
    <t>КП "Дніпровський теплотранс"ВМР"</t>
  </si>
  <si>
    <t>КП " ВУВКГ" ДОР"</t>
  </si>
  <si>
    <t>Підтримка комунальних підприємств</t>
  </si>
  <si>
    <t>Інша діяльність в сфері житлово-комунального господарства</t>
  </si>
  <si>
    <t>Сміттєвоз з системою змінних кузовів портального типу АТ-4024, на базі шасі DAYUN CGC -1120 з  відвалом для прибирання снігу та кузовом портальним(7м3)</t>
  </si>
  <si>
    <t>Підтримка створених ОСББ</t>
  </si>
  <si>
    <t xml:space="preserve">Колісний тракторБЕЛАРУС 82.1( МТЗ-82,1)(4х4) в комплекті з косаркою укосів каналів з ріжучим апаратом  33АП.К.-78М.14.00.000 АМКОДОР,з щіткою МК-4,відвалом ВУМ-2,5М та навантажувачем тракторним НТ-1200 в комплекті з ковшем щелепним 0,8 м3 </t>
  </si>
  <si>
    <t xml:space="preserve"> Програми розвитку житлово-комунального господарства, благоустрою та інфраструктури</t>
  </si>
  <si>
    <t>Перелік завдань і заходів</t>
  </si>
  <si>
    <t>на 2021-2025роки</t>
  </si>
  <si>
    <t>№ п/п</t>
  </si>
  <si>
    <t>Перелік заходів Програми</t>
  </si>
  <si>
    <t>Виконавці Програми</t>
  </si>
  <si>
    <t>Строк виконання заходу</t>
  </si>
  <si>
    <t>Джерела фінансування</t>
  </si>
  <si>
    <t>Обсяги фінансування, грн.</t>
  </si>
  <si>
    <t>Очікуваний результат</t>
  </si>
  <si>
    <t>2026  грн.</t>
  </si>
  <si>
    <t>2027 рік</t>
  </si>
  <si>
    <t>2028 рік</t>
  </si>
  <si>
    <t>1.</t>
  </si>
  <si>
    <t>Організація благоустрій населених пунктів громади</t>
  </si>
  <si>
    <t xml:space="preserve"> (заробітна плата з нарахуваннями, паливо-мастильні матеріали, електроенергія для зовнішнього освітлення та інші заходи, пов’язані з благоустроєм та санітарним очищенням населених пунктів).</t>
  </si>
  <si>
    <t xml:space="preserve"> Управління ЖКГта КБ ВМР , КП «Вднжитлокомсервіс» ВМР</t>
  </si>
  <si>
    <t>2026-2028</t>
  </si>
  <si>
    <r>
      <t xml:space="preserve"> </t>
    </r>
    <r>
      <rPr>
        <b/>
        <sz val="12"/>
        <color rgb="FF000000"/>
        <rFont val="Times New Roman"/>
        <family val="1"/>
        <charset val="204"/>
      </rPr>
      <t>Загальний обсяг,</t>
    </r>
  </si>
  <si>
    <t>у т.ч.:</t>
  </si>
  <si>
    <t xml:space="preserve">Державний бюджет </t>
  </si>
  <si>
    <t xml:space="preserve">Обласний бюджет </t>
  </si>
  <si>
    <t>Міський бюджет</t>
  </si>
  <si>
    <t>Інші джерела</t>
  </si>
  <si>
    <t>Забезпечення належного стану об’єктів благоустрою, виконання заходи, пов’язані з благоустроєм та санітарним очищенням населених пунктів</t>
  </si>
  <si>
    <t>Забезпечення діяльності водопровідно-каналізаційного господарства КП «Вднжитлокомсервіс» ВМР ( для придбання  обладнання та матеріалів для ремонту мереж водопостачання)</t>
  </si>
  <si>
    <t>Управління ЖКГта КБ ВМР , КП «Вднжитлокомсервіс» ВМР</t>
  </si>
  <si>
    <t>Загальний обсяг,</t>
  </si>
  <si>
    <t>Міський й бюджет</t>
  </si>
  <si>
    <t>Забезпечення діяльності водопровідно-каналізаційного господарства</t>
  </si>
  <si>
    <t>Забезпечення діяльності водопровідно-каналізаційного господарства КП «ВОДОКАНАЛ» ВМР ( для придбання  обладнання та матеріалів для ремонту мереж водопостачання та водовідведення).</t>
  </si>
  <si>
    <t>Управління ЖКГта КБ ВМР , КП «Водоканал» ВМР</t>
  </si>
  <si>
    <t>Забезпечення діяльності водопровідно-каналізаційного господарства КП «ВВУВКГ» ДОР ( для придбання  обладнання та матеріалів для ремонту мереж водопостачання та водовідведення).</t>
  </si>
  <si>
    <t>Управління ЖКГта КБ ВМР , КП«ВВУВКГ» ДОР</t>
  </si>
  <si>
    <t xml:space="preserve">Організація та проведення громадських робіт </t>
  </si>
  <si>
    <t>Залучення громадян до виконання заходів з благоустрою</t>
  </si>
  <si>
    <t>Фінансова підтримка для забезпечення функціонування  КП «Вднжитлокомсервіс» ВМР:</t>
  </si>
  <si>
    <t>Забезпечення функціонування комунальних підприємств  сфери житлово-комунального господарства</t>
  </si>
  <si>
    <t>Ремонт житлового фонду ОСББ та ЖБК на умовах співфінансування 50% /50%</t>
  </si>
  <si>
    <t>Управління ЖКГта КБ ВМР, ОСББ</t>
  </si>
  <si>
    <t>Сприяння створення ОСББ, для належного догляду за спільним майном багатоквартир-них будинків</t>
  </si>
  <si>
    <t>Заходи у сфері автотранспорту</t>
  </si>
  <si>
    <t>Управління ЖКГта КБ ВМР ,</t>
  </si>
  <si>
    <t>Надання послуг з пасажирських перевезень</t>
  </si>
  <si>
    <t>Всього</t>
  </si>
  <si>
    <t>2026 зі змінами</t>
  </si>
  <si>
    <t>відхилення,+,-</t>
  </si>
  <si>
    <t xml:space="preserve">Зміни, що вносяться до переліку завдань і заходів Програми розвитку житлово-комунального господарства, благоустрою  </t>
  </si>
  <si>
    <t>та інфраструктури на 2026-2028 роки  у 2026 році</t>
  </si>
  <si>
    <t xml:space="preserve"> </t>
  </si>
  <si>
    <t>Фінансова підтримка для забезпечення функціонування  КП «Водоканал» ВМР:</t>
  </si>
  <si>
    <t xml:space="preserve">Начальник Управління
житлово- комунального господарства та капітального будівництва
Верхньодніпровської міської ради                                                                                                    Сергій ГОЛИК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</si>
</sst>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0" fillId="0" borderId="0" xfId="0" applyNumberFormat="1"/>
    <xf numFmtId="0" fontId="6" fillId="0" borderId="0" xfId="0" applyFont="1"/>
    <xf numFmtId="0" fontId="5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6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1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8" fillId="0" borderId="8" xfId="0" applyFont="1" applyBorder="1" applyAlignment="1">
      <alignment horizontal="center"/>
    </xf>
    <xf numFmtId="0" fontId="6" fillId="0" borderId="12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0" fillId="0" borderId="1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tabSelected="1" topLeftCell="A22" zoomScale="110" zoomScaleNormal="110" workbookViewId="0">
      <selection activeCell="M68" sqref="M68"/>
    </sheetView>
  </sheetViews>
  <sheetFormatPr defaultRowHeight="15" x14ac:dyDescent="0.25"/>
  <cols>
    <col min="1" max="1" width="5.28515625" customWidth="1"/>
    <col min="2" max="2" width="33" customWidth="1"/>
    <col min="3" max="3" width="17.7109375" customWidth="1"/>
    <col min="4" max="4" width="5.42578125" customWidth="1"/>
    <col min="5" max="5" width="8.42578125" customWidth="1"/>
    <col min="6" max="6" width="2.7109375" style="23" customWidth="1"/>
    <col min="7" max="7" width="15.7109375" customWidth="1"/>
    <col min="8" max="10" width="17.7109375" customWidth="1"/>
    <col min="11" max="11" width="12.5703125" bestFit="1" customWidth="1"/>
    <col min="12" max="12" width="14.42578125" customWidth="1"/>
    <col min="13" max="13" width="18.140625" customWidth="1"/>
  </cols>
  <sheetData>
    <row r="1" spans="1:13" x14ac:dyDescent="0.25">
      <c r="A1" s="73" t="s">
        <v>157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32.25" customHeight="1" thickBot="1" x14ac:dyDescent="0.35">
      <c r="A3" s="75" t="s">
        <v>158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44.25" customHeight="1" thickBot="1" x14ac:dyDescent="0.3">
      <c r="A4" s="61" t="s">
        <v>113</v>
      </c>
      <c r="B4" s="61" t="s">
        <v>114</v>
      </c>
      <c r="C4" s="67" t="s">
        <v>115</v>
      </c>
      <c r="D4" s="68"/>
      <c r="E4" s="67" t="s">
        <v>116</v>
      </c>
      <c r="F4" s="68"/>
      <c r="G4" s="61" t="s">
        <v>117</v>
      </c>
      <c r="H4" s="84" t="s">
        <v>118</v>
      </c>
      <c r="I4" s="85"/>
      <c r="J4" s="85"/>
      <c r="K4" s="85"/>
      <c r="L4" s="86"/>
      <c r="M4" s="61" t="s">
        <v>119</v>
      </c>
    </row>
    <row r="5" spans="1:13" ht="18.75" customHeight="1" thickBot="1" x14ac:dyDescent="0.3">
      <c r="A5" s="63"/>
      <c r="B5" s="63"/>
      <c r="C5" s="71"/>
      <c r="D5" s="72"/>
      <c r="E5" s="71"/>
      <c r="F5" s="72"/>
      <c r="G5" s="63"/>
      <c r="H5" s="39" t="s">
        <v>120</v>
      </c>
      <c r="I5" s="39" t="s">
        <v>155</v>
      </c>
      <c r="J5" s="39" t="s">
        <v>156</v>
      </c>
      <c r="K5" s="40" t="s">
        <v>121</v>
      </c>
      <c r="L5" s="40" t="s">
        <v>122</v>
      </c>
      <c r="M5" s="63"/>
    </row>
    <row r="6" spans="1:13" ht="29.25" hidden="1" customHeight="1" x14ac:dyDescent="0.25">
      <c r="A6" s="61" t="s">
        <v>123</v>
      </c>
      <c r="B6" s="41" t="s">
        <v>124</v>
      </c>
      <c r="C6" s="67" t="s">
        <v>126</v>
      </c>
      <c r="D6" s="68"/>
      <c r="E6" s="76" t="s">
        <v>127</v>
      </c>
      <c r="F6" s="77"/>
      <c r="G6" s="54" t="s">
        <v>128</v>
      </c>
      <c r="H6" s="55"/>
      <c r="I6" s="55"/>
      <c r="J6" s="55"/>
      <c r="K6" s="55"/>
      <c r="L6" s="55"/>
      <c r="M6" s="61" t="s">
        <v>134</v>
      </c>
    </row>
    <row r="7" spans="1:13" ht="26.25" hidden="1" customHeight="1" x14ac:dyDescent="0.25">
      <c r="A7" s="62"/>
      <c r="B7" s="65" t="s">
        <v>125</v>
      </c>
      <c r="C7" s="69"/>
      <c r="D7" s="70"/>
      <c r="E7" s="78"/>
      <c r="F7" s="79"/>
      <c r="G7" s="51" t="s">
        <v>129</v>
      </c>
      <c r="H7" s="60">
        <f>H10</f>
        <v>18045400</v>
      </c>
      <c r="I7" s="56">
        <f>I10</f>
        <v>18045400</v>
      </c>
      <c r="J7" s="56">
        <f>I7-H7</f>
        <v>0</v>
      </c>
      <c r="K7" s="56">
        <v>14437640</v>
      </c>
      <c r="L7" s="56">
        <v>14437640</v>
      </c>
      <c r="M7" s="62"/>
    </row>
    <row r="8" spans="1:13" ht="29.25" hidden="1" customHeight="1" x14ac:dyDescent="0.25">
      <c r="A8" s="62"/>
      <c r="B8" s="82"/>
      <c r="C8" s="69"/>
      <c r="D8" s="70"/>
      <c r="E8" s="78"/>
      <c r="F8" s="79"/>
      <c r="G8" s="52" t="s">
        <v>130</v>
      </c>
      <c r="H8" s="60"/>
      <c r="I8" s="56"/>
      <c r="J8" s="56"/>
      <c r="K8" s="56"/>
      <c r="L8" s="56"/>
      <c r="M8" s="62"/>
    </row>
    <row r="9" spans="1:13" ht="30.75" hidden="1" customHeight="1" x14ac:dyDescent="0.25">
      <c r="A9" s="62"/>
      <c r="B9" s="82"/>
      <c r="C9" s="69"/>
      <c r="D9" s="70"/>
      <c r="E9" s="78"/>
      <c r="F9" s="79"/>
      <c r="G9" s="52" t="s">
        <v>131</v>
      </c>
      <c r="H9" s="60"/>
      <c r="I9" s="56"/>
      <c r="J9" s="56"/>
      <c r="K9" s="56"/>
      <c r="L9" s="56"/>
      <c r="M9" s="62"/>
    </row>
    <row r="10" spans="1:13" ht="30.75" hidden="1" customHeight="1" x14ac:dyDescent="0.25">
      <c r="A10" s="62"/>
      <c r="B10" s="82"/>
      <c r="C10" s="69"/>
      <c r="D10" s="70"/>
      <c r="E10" s="78"/>
      <c r="F10" s="79"/>
      <c r="G10" s="52" t="s">
        <v>132</v>
      </c>
      <c r="H10" s="60">
        <v>18045400</v>
      </c>
      <c r="I10" s="56">
        <v>18045400</v>
      </c>
      <c r="J10" s="56">
        <f>I10-H10</f>
        <v>0</v>
      </c>
      <c r="K10" s="56">
        <v>14437640</v>
      </c>
      <c r="L10" s="56">
        <v>14437640</v>
      </c>
      <c r="M10" s="62"/>
    </row>
    <row r="11" spans="1:13" ht="9.75" hidden="1" customHeight="1" thickBot="1" x14ac:dyDescent="0.3">
      <c r="A11" s="62"/>
      <c r="B11" s="82"/>
      <c r="C11" s="69"/>
      <c r="D11" s="70"/>
      <c r="E11" s="78"/>
      <c r="F11" s="79"/>
      <c r="G11" s="58" t="s">
        <v>133</v>
      </c>
      <c r="H11" s="46"/>
      <c r="I11" s="46"/>
      <c r="J11" s="46"/>
      <c r="K11" s="46"/>
      <c r="L11" s="57"/>
      <c r="M11" s="62"/>
    </row>
    <row r="12" spans="1:13" ht="15" hidden="1" customHeight="1" thickBot="1" x14ac:dyDescent="0.3">
      <c r="A12" s="63"/>
      <c r="B12" s="83"/>
      <c r="C12" s="71"/>
      <c r="D12" s="72"/>
      <c r="E12" s="80"/>
      <c r="F12" s="81"/>
      <c r="G12" s="45"/>
      <c r="H12" s="46"/>
      <c r="I12" s="46"/>
      <c r="J12" s="46"/>
      <c r="K12" s="46"/>
      <c r="L12" s="46"/>
      <c r="M12" s="63"/>
    </row>
    <row r="13" spans="1:13" ht="30" hidden="1" customHeight="1" x14ac:dyDescent="0.25">
      <c r="A13" s="61">
        <v>2</v>
      </c>
      <c r="B13" s="64" t="s">
        <v>135</v>
      </c>
      <c r="C13" s="67" t="s">
        <v>136</v>
      </c>
      <c r="D13" s="68"/>
      <c r="E13" s="76" t="s">
        <v>127</v>
      </c>
      <c r="F13" s="77"/>
      <c r="G13" s="43" t="s">
        <v>137</v>
      </c>
      <c r="H13" s="60">
        <v>1000000</v>
      </c>
      <c r="I13" s="42">
        <v>1000000</v>
      </c>
      <c r="J13" s="42">
        <f>I13-H13</f>
        <v>0</v>
      </c>
      <c r="K13" s="42">
        <v>1000000</v>
      </c>
      <c r="L13" s="42">
        <v>1000000</v>
      </c>
      <c r="M13" s="61" t="s">
        <v>139</v>
      </c>
    </row>
    <row r="14" spans="1:13" ht="17.25" hidden="1" customHeight="1" x14ac:dyDescent="0.25">
      <c r="A14" s="62"/>
      <c r="B14" s="65"/>
      <c r="C14" s="69"/>
      <c r="D14" s="70"/>
      <c r="E14" s="78"/>
      <c r="F14" s="79"/>
      <c r="G14" s="43" t="s">
        <v>129</v>
      </c>
      <c r="H14" s="60"/>
      <c r="I14" s="42"/>
      <c r="J14" s="42"/>
      <c r="K14" s="42"/>
      <c r="L14" s="42"/>
      <c r="M14" s="62"/>
    </row>
    <row r="15" spans="1:13" ht="18" hidden="1" customHeight="1" x14ac:dyDescent="0.25">
      <c r="A15" s="62"/>
      <c r="B15" s="65"/>
      <c r="C15" s="69"/>
      <c r="D15" s="70"/>
      <c r="E15" s="78"/>
      <c r="F15" s="79"/>
      <c r="G15" s="44" t="s">
        <v>130</v>
      </c>
      <c r="H15" s="60"/>
      <c r="I15" s="42"/>
      <c r="J15" s="42"/>
      <c r="K15" s="42"/>
      <c r="L15" s="42"/>
      <c r="M15" s="62"/>
    </row>
    <row r="16" spans="1:13" s="23" customFormat="1" ht="35.25" hidden="1" customHeight="1" x14ac:dyDescent="0.25">
      <c r="A16" s="62"/>
      <c r="B16" s="65"/>
      <c r="C16" s="69"/>
      <c r="D16" s="70"/>
      <c r="E16" s="78"/>
      <c r="F16" s="79"/>
      <c r="G16" s="44" t="s">
        <v>131</v>
      </c>
      <c r="H16" s="60"/>
      <c r="I16" s="42"/>
      <c r="J16" s="42"/>
      <c r="K16" s="42"/>
      <c r="L16" s="42"/>
      <c r="M16" s="62"/>
    </row>
    <row r="17" spans="1:13" ht="21.75" hidden="1" customHeight="1" x14ac:dyDescent="0.25">
      <c r="A17" s="62"/>
      <c r="B17" s="65"/>
      <c r="C17" s="69"/>
      <c r="D17" s="70"/>
      <c r="E17" s="78"/>
      <c r="F17" s="79"/>
      <c r="G17" s="44" t="s">
        <v>138</v>
      </c>
      <c r="H17" s="60">
        <v>1000000</v>
      </c>
      <c r="I17" s="42">
        <v>1000000</v>
      </c>
      <c r="J17" s="42">
        <f>I17-H17</f>
        <v>0</v>
      </c>
      <c r="K17" s="42">
        <v>1000000</v>
      </c>
      <c r="L17" s="42">
        <v>1000000</v>
      </c>
      <c r="M17" s="62"/>
    </row>
    <row r="18" spans="1:13" ht="14.25" hidden="1" customHeight="1" thickBot="1" x14ac:dyDescent="0.3">
      <c r="A18" s="63"/>
      <c r="B18" s="66"/>
      <c r="C18" s="71"/>
      <c r="D18" s="72"/>
      <c r="E18" s="80"/>
      <c r="F18" s="81"/>
      <c r="G18" s="48" t="s">
        <v>133</v>
      </c>
      <c r="H18" s="46"/>
      <c r="I18" s="46"/>
      <c r="J18" s="46"/>
      <c r="K18" s="46"/>
      <c r="L18" s="46"/>
      <c r="M18" s="63"/>
    </row>
    <row r="19" spans="1:13" ht="26.25" customHeight="1" x14ac:dyDescent="0.25">
      <c r="A19" s="61">
        <v>3</v>
      </c>
      <c r="B19" s="64" t="s">
        <v>140</v>
      </c>
      <c r="C19" s="67" t="s">
        <v>141</v>
      </c>
      <c r="D19" s="68"/>
      <c r="E19" s="76" t="s">
        <v>127</v>
      </c>
      <c r="F19" s="77"/>
      <c r="G19" s="43" t="s">
        <v>137</v>
      </c>
      <c r="H19" s="60">
        <v>545000</v>
      </c>
      <c r="I19" s="42">
        <v>1095000</v>
      </c>
      <c r="J19" s="42">
        <f>I19-H19</f>
        <v>550000</v>
      </c>
      <c r="K19" s="42">
        <v>500000</v>
      </c>
      <c r="L19" s="42">
        <v>500000</v>
      </c>
      <c r="M19" s="61" t="s">
        <v>139</v>
      </c>
    </row>
    <row r="20" spans="1:13" ht="18.75" customHeight="1" x14ac:dyDescent="0.25">
      <c r="A20" s="62"/>
      <c r="B20" s="65"/>
      <c r="C20" s="69"/>
      <c r="D20" s="70"/>
      <c r="E20" s="78"/>
      <c r="F20" s="79"/>
      <c r="G20" s="43" t="s">
        <v>129</v>
      </c>
      <c r="H20" s="60"/>
      <c r="I20" s="42"/>
      <c r="J20" s="42" t="s">
        <v>159</v>
      </c>
      <c r="K20" s="42"/>
      <c r="L20" s="42"/>
      <c r="M20" s="62"/>
    </row>
    <row r="21" spans="1:13" ht="16.5" customHeight="1" x14ac:dyDescent="0.25">
      <c r="A21" s="62"/>
      <c r="B21" s="65"/>
      <c r="C21" s="69"/>
      <c r="D21" s="70"/>
      <c r="E21" s="78"/>
      <c r="F21" s="79"/>
      <c r="G21" s="44" t="s">
        <v>130</v>
      </c>
      <c r="H21" s="60"/>
      <c r="I21" s="42"/>
      <c r="J21" s="42"/>
      <c r="K21" s="42"/>
      <c r="L21" s="42"/>
      <c r="M21" s="62"/>
    </row>
    <row r="22" spans="1:13" ht="19.5" customHeight="1" x14ac:dyDescent="0.25">
      <c r="A22" s="62"/>
      <c r="B22" s="65"/>
      <c r="C22" s="69"/>
      <c r="D22" s="70"/>
      <c r="E22" s="78"/>
      <c r="F22" s="79"/>
      <c r="G22" s="44" t="s">
        <v>131</v>
      </c>
      <c r="H22" s="60"/>
      <c r="I22" s="42"/>
      <c r="J22" s="42"/>
      <c r="K22" s="42"/>
      <c r="L22" s="42"/>
      <c r="M22" s="62"/>
    </row>
    <row r="23" spans="1:13" ht="15.75" customHeight="1" x14ac:dyDescent="0.25">
      <c r="A23" s="62"/>
      <c r="B23" s="65"/>
      <c r="C23" s="69"/>
      <c r="D23" s="70"/>
      <c r="E23" s="78"/>
      <c r="F23" s="79"/>
      <c r="G23" s="44" t="s">
        <v>132</v>
      </c>
      <c r="H23" s="60">
        <v>545000</v>
      </c>
      <c r="I23" s="42">
        <v>1095000</v>
      </c>
      <c r="J23" s="42">
        <f>I23-H23</f>
        <v>550000</v>
      </c>
      <c r="K23" s="42">
        <v>500000</v>
      </c>
      <c r="L23" s="42">
        <v>500000</v>
      </c>
      <c r="M23" s="62"/>
    </row>
    <row r="24" spans="1:13" ht="26.25" customHeight="1" thickBot="1" x14ac:dyDescent="0.3">
      <c r="A24" s="63"/>
      <c r="B24" s="66"/>
      <c r="C24" s="71"/>
      <c r="D24" s="72"/>
      <c r="E24" s="80"/>
      <c r="F24" s="81"/>
      <c r="G24" s="48" t="s">
        <v>133</v>
      </c>
      <c r="H24" s="46"/>
      <c r="I24" s="46"/>
      <c r="J24" s="46"/>
      <c r="K24" s="46"/>
      <c r="L24" s="46"/>
      <c r="M24" s="63"/>
    </row>
    <row r="25" spans="1:13" ht="30" customHeight="1" x14ac:dyDescent="0.25">
      <c r="A25" s="61">
        <v>4</v>
      </c>
      <c r="B25" s="64" t="s">
        <v>142</v>
      </c>
      <c r="C25" s="67" t="s">
        <v>143</v>
      </c>
      <c r="D25" s="68"/>
      <c r="E25" s="76" t="s">
        <v>127</v>
      </c>
      <c r="F25" s="77"/>
      <c r="G25" s="43" t="s">
        <v>137</v>
      </c>
      <c r="H25" s="60">
        <v>550000</v>
      </c>
      <c r="I25" s="42"/>
      <c r="J25" s="42">
        <f>I25-H25</f>
        <v>-550000</v>
      </c>
      <c r="K25" s="42">
        <v>550000</v>
      </c>
      <c r="L25" s="42">
        <v>550000</v>
      </c>
      <c r="M25" s="61" t="s">
        <v>139</v>
      </c>
    </row>
    <row r="26" spans="1:13" ht="30" customHeight="1" x14ac:dyDescent="0.25">
      <c r="A26" s="62"/>
      <c r="B26" s="65"/>
      <c r="C26" s="69"/>
      <c r="D26" s="70"/>
      <c r="E26" s="78"/>
      <c r="F26" s="79"/>
      <c r="G26" s="43" t="s">
        <v>129</v>
      </c>
      <c r="H26" s="60"/>
      <c r="I26" s="42"/>
      <c r="J26" s="42"/>
      <c r="K26" s="42"/>
      <c r="L26" s="42"/>
      <c r="M26" s="62"/>
    </row>
    <row r="27" spans="1:13" ht="20.25" customHeight="1" x14ac:dyDescent="0.25">
      <c r="A27" s="62"/>
      <c r="B27" s="65"/>
      <c r="C27" s="69"/>
      <c r="D27" s="70"/>
      <c r="E27" s="78"/>
      <c r="F27" s="79"/>
      <c r="G27" s="44" t="s">
        <v>130</v>
      </c>
      <c r="H27" s="60"/>
      <c r="I27" s="42"/>
      <c r="J27" s="42"/>
      <c r="K27" s="42"/>
      <c r="L27" s="42"/>
      <c r="M27" s="62"/>
    </row>
    <row r="28" spans="1:13" ht="27" customHeight="1" x14ac:dyDescent="0.25">
      <c r="A28" s="62"/>
      <c r="B28" s="65"/>
      <c r="C28" s="69"/>
      <c r="D28" s="70"/>
      <c r="E28" s="78"/>
      <c r="F28" s="79"/>
      <c r="G28" s="44" t="s">
        <v>131</v>
      </c>
      <c r="H28" s="60"/>
      <c r="I28" s="42"/>
      <c r="J28" s="42"/>
      <c r="K28" s="42"/>
      <c r="L28" s="42"/>
      <c r="M28" s="62"/>
    </row>
    <row r="29" spans="1:13" ht="17.25" customHeight="1" x14ac:dyDescent="0.25">
      <c r="A29" s="62"/>
      <c r="B29" s="65"/>
      <c r="C29" s="69"/>
      <c r="D29" s="70"/>
      <c r="E29" s="78"/>
      <c r="F29" s="79"/>
      <c r="G29" s="44" t="s">
        <v>138</v>
      </c>
      <c r="H29" s="60">
        <v>550000</v>
      </c>
      <c r="I29" s="42"/>
      <c r="J29" s="42">
        <f>I29-H29</f>
        <v>-550000</v>
      </c>
      <c r="K29" s="42">
        <v>550000</v>
      </c>
      <c r="L29" s="42">
        <v>550000</v>
      </c>
      <c r="M29" s="62"/>
    </row>
    <row r="30" spans="1:13" ht="19.5" customHeight="1" thickBot="1" x14ac:dyDescent="0.3">
      <c r="A30" s="63"/>
      <c r="B30" s="66"/>
      <c r="C30" s="71"/>
      <c r="D30" s="72"/>
      <c r="E30" s="80"/>
      <c r="F30" s="81"/>
      <c r="G30" s="48" t="s">
        <v>133</v>
      </c>
      <c r="H30" s="46"/>
      <c r="I30" s="46"/>
      <c r="J30" s="46"/>
      <c r="K30" s="46"/>
      <c r="L30" s="46"/>
      <c r="M30" s="63"/>
    </row>
    <row r="31" spans="1:13" ht="21" hidden="1" customHeight="1" x14ac:dyDescent="0.25">
      <c r="A31" s="61">
        <v>5</v>
      </c>
      <c r="B31" s="87" t="s">
        <v>144</v>
      </c>
      <c r="C31" s="67" t="s">
        <v>136</v>
      </c>
      <c r="D31" s="68"/>
      <c r="E31" s="90" t="s">
        <v>127</v>
      </c>
      <c r="F31" s="91"/>
      <c r="G31" s="43" t="s">
        <v>137</v>
      </c>
      <c r="H31" s="60">
        <v>140000</v>
      </c>
      <c r="I31" s="42">
        <v>140000</v>
      </c>
      <c r="J31" s="42">
        <f>I31-H31</f>
        <v>0</v>
      </c>
      <c r="K31" s="42">
        <v>140000</v>
      </c>
      <c r="L31" s="42">
        <v>140000</v>
      </c>
      <c r="M31" s="61" t="s">
        <v>145</v>
      </c>
    </row>
    <row r="32" spans="1:13" ht="16.5" hidden="1" customHeight="1" x14ac:dyDescent="0.25">
      <c r="A32" s="62"/>
      <c r="B32" s="88"/>
      <c r="C32" s="69"/>
      <c r="D32" s="70"/>
      <c r="E32" s="92"/>
      <c r="F32" s="93"/>
      <c r="G32" s="43" t="s">
        <v>129</v>
      </c>
      <c r="H32" s="60"/>
      <c r="I32" s="42"/>
      <c r="J32" s="42"/>
      <c r="K32" s="42"/>
      <c r="L32" s="42"/>
      <c r="M32" s="62"/>
    </row>
    <row r="33" spans="1:13" ht="34.5" hidden="1" customHeight="1" x14ac:dyDescent="0.25">
      <c r="A33" s="62"/>
      <c r="B33" s="88"/>
      <c r="C33" s="69"/>
      <c r="D33" s="70"/>
      <c r="E33" s="92"/>
      <c r="F33" s="93"/>
      <c r="G33" s="44" t="s">
        <v>130</v>
      </c>
      <c r="H33" s="60"/>
      <c r="I33" s="42"/>
      <c r="J33" s="42"/>
      <c r="K33" s="42"/>
      <c r="L33" s="42"/>
      <c r="M33" s="62"/>
    </row>
    <row r="34" spans="1:13" ht="20.100000000000001" hidden="1" customHeight="1" x14ac:dyDescent="0.25">
      <c r="A34" s="62"/>
      <c r="B34" s="88"/>
      <c r="C34" s="69"/>
      <c r="D34" s="70"/>
      <c r="E34" s="92"/>
      <c r="F34" s="93"/>
      <c r="G34" s="44" t="s">
        <v>131</v>
      </c>
      <c r="H34" s="60"/>
      <c r="I34" s="42"/>
      <c r="J34" s="42"/>
      <c r="K34" s="42"/>
      <c r="L34" s="42"/>
      <c r="M34" s="62"/>
    </row>
    <row r="35" spans="1:13" ht="20.100000000000001" hidden="1" customHeight="1" x14ac:dyDescent="0.25">
      <c r="A35" s="62"/>
      <c r="B35" s="88"/>
      <c r="C35" s="69"/>
      <c r="D35" s="70"/>
      <c r="E35" s="92"/>
      <c r="F35" s="93"/>
      <c r="G35" s="44" t="s">
        <v>132</v>
      </c>
      <c r="H35" s="60">
        <v>140000</v>
      </c>
      <c r="I35" s="42">
        <v>140000</v>
      </c>
      <c r="J35" s="42">
        <f>I35-H35</f>
        <v>0</v>
      </c>
      <c r="K35" s="42">
        <v>140000</v>
      </c>
      <c r="L35" s="42">
        <v>140000</v>
      </c>
      <c r="M35" s="62"/>
    </row>
    <row r="36" spans="1:13" ht="20.100000000000001" hidden="1" customHeight="1" thickBot="1" x14ac:dyDescent="0.3">
      <c r="A36" s="63"/>
      <c r="B36" s="89"/>
      <c r="C36" s="71"/>
      <c r="D36" s="72"/>
      <c r="E36" s="94"/>
      <c r="F36" s="95"/>
      <c r="G36" s="48" t="s">
        <v>133</v>
      </c>
      <c r="H36" s="46"/>
      <c r="I36" s="46"/>
      <c r="J36" s="46"/>
      <c r="K36" s="46"/>
      <c r="L36" s="46"/>
      <c r="M36" s="63"/>
    </row>
    <row r="37" spans="1:13" ht="27" hidden="1" customHeight="1" x14ac:dyDescent="0.25">
      <c r="A37" s="61">
        <v>6</v>
      </c>
      <c r="B37" s="64" t="s">
        <v>146</v>
      </c>
      <c r="C37" s="67" t="s">
        <v>136</v>
      </c>
      <c r="D37" s="68"/>
      <c r="E37" s="67" t="s">
        <v>127</v>
      </c>
      <c r="F37" s="68"/>
      <c r="G37" s="43" t="s">
        <v>137</v>
      </c>
      <c r="H37" s="60">
        <v>720000</v>
      </c>
      <c r="I37" s="42">
        <v>720000</v>
      </c>
      <c r="J37" s="42">
        <f>I37-H37</f>
        <v>0</v>
      </c>
      <c r="K37" s="42">
        <v>720000</v>
      </c>
      <c r="L37" s="42">
        <v>720000</v>
      </c>
      <c r="M37" s="61" t="s">
        <v>147</v>
      </c>
    </row>
    <row r="38" spans="1:13" ht="16.5" hidden="1" customHeight="1" x14ac:dyDescent="0.25">
      <c r="A38" s="62"/>
      <c r="B38" s="65"/>
      <c r="C38" s="69"/>
      <c r="D38" s="70"/>
      <c r="E38" s="69"/>
      <c r="F38" s="70"/>
      <c r="G38" s="43" t="s">
        <v>129</v>
      </c>
      <c r="H38" s="60"/>
      <c r="I38" s="42"/>
      <c r="J38" s="42"/>
      <c r="K38" s="42"/>
      <c r="L38" s="42"/>
      <c r="M38" s="62"/>
    </row>
    <row r="39" spans="1:13" ht="28.5" hidden="1" customHeight="1" x14ac:dyDescent="0.25">
      <c r="A39" s="62"/>
      <c r="B39" s="65"/>
      <c r="C39" s="69"/>
      <c r="D39" s="70"/>
      <c r="E39" s="69"/>
      <c r="F39" s="70"/>
      <c r="G39" s="44" t="s">
        <v>130</v>
      </c>
      <c r="H39" s="60"/>
      <c r="I39" s="42"/>
      <c r="J39" s="42"/>
      <c r="K39" s="42"/>
      <c r="L39" s="42"/>
      <c r="M39" s="62"/>
    </row>
    <row r="40" spans="1:13" ht="18.75" hidden="1" customHeight="1" x14ac:dyDescent="0.25">
      <c r="A40" s="62"/>
      <c r="B40" s="65"/>
      <c r="C40" s="69"/>
      <c r="D40" s="70"/>
      <c r="E40" s="69"/>
      <c r="F40" s="70"/>
      <c r="G40" s="44" t="s">
        <v>131</v>
      </c>
      <c r="H40" s="60"/>
      <c r="I40" s="42"/>
      <c r="J40" s="42"/>
      <c r="K40" s="42"/>
      <c r="L40" s="42"/>
      <c r="M40" s="62"/>
    </row>
    <row r="41" spans="1:13" ht="18.75" hidden="1" customHeight="1" x14ac:dyDescent="0.25">
      <c r="A41" s="62"/>
      <c r="B41" s="65"/>
      <c r="C41" s="69"/>
      <c r="D41" s="70"/>
      <c r="E41" s="69"/>
      <c r="F41" s="70"/>
      <c r="G41" s="44" t="s">
        <v>132</v>
      </c>
      <c r="H41" s="60">
        <v>720000</v>
      </c>
      <c r="I41" s="42">
        <v>720000</v>
      </c>
      <c r="J41" s="42">
        <f>I41-H41</f>
        <v>0</v>
      </c>
      <c r="K41" s="42">
        <v>720000</v>
      </c>
      <c r="L41" s="42">
        <v>720000</v>
      </c>
      <c r="M41" s="62"/>
    </row>
    <row r="42" spans="1:13" ht="33" hidden="1" customHeight="1" thickBot="1" x14ac:dyDescent="0.3">
      <c r="A42" s="63"/>
      <c r="B42" s="66"/>
      <c r="C42" s="71"/>
      <c r="D42" s="72"/>
      <c r="E42" s="71"/>
      <c r="F42" s="72"/>
      <c r="G42" s="48" t="s">
        <v>133</v>
      </c>
      <c r="H42" s="46"/>
      <c r="I42" s="46"/>
      <c r="J42" s="46"/>
      <c r="K42" s="46"/>
      <c r="L42" s="46"/>
      <c r="M42" s="63"/>
    </row>
    <row r="43" spans="1:13" ht="27" customHeight="1" x14ac:dyDescent="0.25">
      <c r="A43" s="61">
        <v>6</v>
      </c>
      <c r="B43" s="64" t="s">
        <v>160</v>
      </c>
      <c r="C43" s="67" t="s">
        <v>141</v>
      </c>
      <c r="D43" s="68"/>
      <c r="E43" s="67" t="s">
        <v>127</v>
      </c>
      <c r="F43" s="68"/>
      <c r="G43" s="43" t="s">
        <v>137</v>
      </c>
      <c r="H43" s="60"/>
      <c r="I43" s="60">
        <v>515000</v>
      </c>
      <c r="J43" s="60">
        <f>I43-H43</f>
        <v>515000</v>
      </c>
      <c r="K43" s="60">
        <v>720000</v>
      </c>
      <c r="L43" s="60">
        <v>720000</v>
      </c>
      <c r="M43" s="61" t="s">
        <v>147</v>
      </c>
    </row>
    <row r="44" spans="1:13" ht="16.5" customHeight="1" x14ac:dyDescent="0.25">
      <c r="A44" s="62"/>
      <c r="B44" s="65"/>
      <c r="C44" s="69"/>
      <c r="D44" s="70"/>
      <c r="E44" s="69"/>
      <c r="F44" s="70"/>
      <c r="G44" s="43" t="s">
        <v>129</v>
      </c>
      <c r="H44" s="60"/>
      <c r="I44" s="60"/>
      <c r="J44" s="60"/>
      <c r="K44" s="60"/>
      <c r="L44" s="60"/>
      <c r="M44" s="62"/>
    </row>
    <row r="45" spans="1:13" ht="28.5" customHeight="1" x14ac:dyDescent="0.25">
      <c r="A45" s="62"/>
      <c r="B45" s="65"/>
      <c r="C45" s="69"/>
      <c r="D45" s="70"/>
      <c r="E45" s="69"/>
      <c r="F45" s="70"/>
      <c r="G45" s="44" t="s">
        <v>130</v>
      </c>
      <c r="H45" s="60"/>
      <c r="I45" s="60"/>
      <c r="J45" s="60"/>
      <c r="K45" s="60"/>
      <c r="L45" s="60"/>
      <c r="M45" s="62"/>
    </row>
    <row r="46" spans="1:13" ht="18.75" customHeight="1" x14ac:dyDescent="0.25">
      <c r="A46" s="62"/>
      <c r="B46" s="65"/>
      <c r="C46" s="69"/>
      <c r="D46" s="70"/>
      <c r="E46" s="69"/>
      <c r="F46" s="70"/>
      <c r="G46" s="44" t="s">
        <v>131</v>
      </c>
      <c r="H46" s="60"/>
      <c r="I46" s="60"/>
      <c r="J46" s="60"/>
      <c r="K46" s="60"/>
      <c r="L46" s="60"/>
      <c r="M46" s="62"/>
    </row>
    <row r="47" spans="1:13" ht="26.25" customHeight="1" x14ac:dyDescent="0.25">
      <c r="A47" s="62"/>
      <c r="B47" s="65"/>
      <c r="C47" s="69"/>
      <c r="D47" s="70"/>
      <c r="E47" s="69"/>
      <c r="F47" s="70"/>
      <c r="G47" s="44" t="s">
        <v>132</v>
      </c>
      <c r="H47" s="60"/>
      <c r="I47" s="60">
        <v>515000</v>
      </c>
      <c r="J47" s="60">
        <f>I47-H47</f>
        <v>515000</v>
      </c>
      <c r="K47" s="60">
        <v>720000</v>
      </c>
      <c r="L47" s="60">
        <v>720000</v>
      </c>
      <c r="M47" s="62"/>
    </row>
    <row r="48" spans="1:13" ht="33" customHeight="1" thickBot="1" x14ac:dyDescent="0.3">
      <c r="A48" s="63"/>
      <c r="B48" s="66"/>
      <c r="C48" s="71"/>
      <c r="D48" s="72"/>
      <c r="E48" s="71"/>
      <c r="F48" s="72"/>
      <c r="G48" s="48" t="s">
        <v>133</v>
      </c>
      <c r="H48" s="46"/>
      <c r="I48" s="46"/>
      <c r="J48" s="46"/>
      <c r="K48" s="46"/>
      <c r="L48" s="46"/>
      <c r="M48" s="63"/>
    </row>
    <row r="49" spans="1:13" ht="26.25" hidden="1" customHeight="1" x14ac:dyDescent="0.25">
      <c r="A49" s="61">
        <v>7</v>
      </c>
      <c r="B49" s="87" t="s">
        <v>148</v>
      </c>
      <c r="C49" s="67" t="s">
        <v>149</v>
      </c>
      <c r="D49" s="68"/>
      <c r="E49" s="67" t="s">
        <v>127</v>
      </c>
      <c r="F49" s="68"/>
      <c r="G49" s="43" t="s">
        <v>137</v>
      </c>
      <c r="H49" s="60">
        <v>930000</v>
      </c>
      <c r="I49" s="42">
        <v>930000</v>
      </c>
      <c r="J49" s="42">
        <f>I49-H49</f>
        <v>0</v>
      </c>
      <c r="K49" s="42">
        <v>705421</v>
      </c>
      <c r="L49" s="42">
        <v>930000</v>
      </c>
      <c r="M49" s="61" t="s">
        <v>150</v>
      </c>
    </row>
    <row r="50" spans="1:13" ht="19.5" hidden="1" customHeight="1" x14ac:dyDescent="0.25">
      <c r="A50" s="62"/>
      <c r="B50" s="88"/>
      <c r="C50" s="69"/>
      <c r="D50" s="70"/>
      <c r="E50" s="69"/>
      <c r="F50" s="70"/>
      <c r="G50" s="43" t="s">
        <v>129</v>
      </c>
      <c r="H50" s="60"/>
      <c r="I50" s="42"/>
      <c r="J50" s="42"/>
      <c r="K50" s="42"/>
      <c r="L50" s="42"/>
      <c r="M50" s="62"/>
    </row>
    <row r="51" spans="1:13" ht="29.25" hidden="1" customHeight="1" x14ac:dyDescent="0.25">
      <c r="A51" s="62"/>
      <c r="B51" s="88"/>
      <c r="C51" s="69"/>
      <c r="D51" s="70"/>
      <c r="E51" s="69"/>
      <c r="F51" s="70"/>
      <c r="G51" s="44" t="s">
        <v>130</v>
      </c>
      <c r="H51" s="60"/>
      <c r="I51" s="42"/>
      <c r="J51" s="42"/>
      <c r="K51" s="42"/>
      <c r="L51" s="42"/>
      <c r="M51" s="62"/>
    </row>
    <row r="52" spans="1:13" ht="30" hidden="1" customHeight="1" x14ac:dyDescent="0.25">
      <c r="A52" s="62"/>
      <c r="B52" s="88"/>
      <c r="C52" s="69"/>
      <c r="D52" s="70"/>
      <c r="E52" s="69"/>
      <c r="F52" s="70"/>
      <c r="G52" s="44" t="s">
        <v>131</v>
      </c>
      <c r="H52" s="60"/>
      <c r="I52" s="42"/>
      <c r="J52" s="42"/>
      <c r="K52" s="42"/>
      <c r="L52" s="42"/>
      <c r="M52" s="62"/>
    </row>
    <row r="53" spans="1:13" ht="17.25" hidden="1" customHeight="1" x14ac:dyDescent="0.25">
      <c r="A53" s="62"/>
      <c r="B53" s="88"/>
      <c r="C53" s="69"/>
      <c r="D53" s="70"/>
      <c r="E53" s="69"/>
      <c r="F53" s="70"/>
      <c r="G53" s="44" t="s">
        <v>132</v>
      </c>
      <c r="H53" s="60">
        <v>930000</v>
      </c>
      <c r="I53" s="42">
        <v>930000</v>
      </c>
      <c r="J53" s="42"/>
      <c r="K53" s="42">
        <v>705421</v>
      </c>
      <c r="L53" s="42">
        <v>930000</v>
      </c>
      <c r="M53" s="62"/>
    </row>
    <row r="54" spans="1:13" ht="16.5" hidden="1" customHeight="1" thickBot="1" x14ac:dyDescent="0.3">
      <c r="A54" s="63"/>
      <c r="B54" s="89"/>
      <c r="C54" s="71"/>
      <c r="D54" s="72"/>
      <c r="E54" s="71"/>
      <c r="F54" s="72"/>
      <c r="G54" s="48" t="s">
        <v>133</v>
      </c>
      <c r="H54" s="46"/>
      <c r="I54" s="46"/>
      <c r="J54" s="46"/>
      <c r="K54" s="46"/>
      <c r="L54" s="46"/>
      <c r="M54" s="63"/>
    </row>
    <row r="55" spans="1:13" ht="21" hidden="1" customHeight="1" x14ac:dyDescent="0.25">
      <c r="A55" s="61">
        <v>8</v>
      </c>
      <c r="B55" s="87" t="s">
        <v>151</v>
      </c>
      <c r="C55" s="67" t="s">
        <v>152</v>
      </c>
      <c r="D55" s="68"/>
      <c r="E55" s="67" t="s">
        <v>127</v>
      </c>
      <c r="F55" s="68"/>
      <c r="G55" s="43" t="s">
        <v>137</v>
      </c>
      <c r="H55" s="60">
        <v>450000</v>
      </c>
      <c r="I55" s="42">
        <v>450000</v>
      </c>
      <c r="J55" s="42"/>
      <c r="K55" s="42">
        <v>450000</v>
      </c>
      <c r="L55" s="42">
        <v>500000</v>
      </c>
      <c r="M55" s="61" t="s">
        <v>153</v>
      </c>
    </row>
    <row r="56" spans="1:13" ht="15.75" hidden="1" customHeight="1" x14ac:dyDescent="0.25">
      <c r="A56" s="62"/>
      <c r="B56" s="88"/>
      <c r="C56" s="69"/>
      <c r="D56" s="70"/>
      <c r="E56" s="69"/>
      <c r="F56" s="70"/>
      <c r="G56" s="43" t="s">
        <v>129</v>
      </c>
      <c r="H56" s="60"/>
      <c r="I56" s="42"/>
      <c r="J56" s="42"/>
      <c r="K56" s="42"/>
      <c r="L56" s="42"/>
      <c r="M56" s="62"/>
    </row>
    <row r="57" spans="1:13" ht="19.5" hidden="1" customHeight="1" x14ac:dyDescent="0.25">
      <c r="A57" s="62"/>
      <c r="B57" s="88"/>
      <c r="C57" s="69"/>
      <c r="D57" s="70"/>
      <c r="E57" s="69"/>
      <c r="F57" s="70"/>
      <c r="G57" s="44" t="s">
        <v>130</v>
      </c>
      <c r="H57" s="60"/>
      <c r="I57" s="42"/>
      <c r="J57" s="42"/>
      <c r="K57" s="42"/>
      <c r="L57" s="42"/>
      <c r="M57" s="62"/>
    </row>
    <row r="58" spans="1:13" s="23" customFormat="1" ht="12.75" hidden="1" customHeight="1" x14ac:dyDescent="0.25">
      <c r="A58" s="62"/>
      <c r="B58" s="88"/>
      <c r="C58" s="69"/>
      <c r="D58" s="70"/>
      <c r="E58" s="69"/>
      <c r="F58" s="70"/>
      <c r="G58" s="44" t="s">
        <v>131</v>
      </c>
      <c r="H58" s="60"/>
      <c r="I58" s="42"/>
      <c r="J58" s="42"/>
      <c r="K58" s="42"/>
      <c r="L58" s="42"/>
      <c r="M58" s="62"/>
    </row>
    <row r="59" spans="1:13" ht="18.75" hidden="1" customHeight="1" x14ac:dyDescent="0.25">
      <c r="A59" s="62"/>
      <c r="B59" s="88"/>
      <c r="C59" s="69"/>
      <c r="D59" s="70"/>
      <c r="E59" s="69"/>
      <c r="F59" s="70"/>
      <c r="G59" s="44" t="s">
        <v>132</v>
      </c>
      <c r="H59" s="60">
        <v>450000</v>
      </c>
      <c r="I59" s="42">
        <v>450000</v>
      </c>
      <c r="J59" s="42"/>
      <c r="K59" s="42">
        <v>450000</v>
      </c>
      <c r="L59" s="42">
        <v>500000</v>
      </c>
      <c r="M59" s="62"/>
    </row>
    <row r="60" spans="1:13" ht="20.25" hidden="1" customHeight="1" thickBot="1" x14ac:dyDescent="0.3">
      <c r="A60" s="63"/>
      <c r="B60" s="89"/>
      <c r="C60" s="71"/>
      <c r="D60" s="72"/>
      <c r="E60" s="71"/>
      <c r="F60" s="72"/>
      <c r="G60" s="48" t="s">
        <v>133</v>
      </c>
      <c r="H60" s="46"/>
      <c r="I60" s="46"/>
      <c r="J60" s="46"/>
      <c r="K60" s="46"/>
      <c r="L60" s="46"/>
      <c r="M60" s="63"/>
    </row>
    <row r="61" spans="1:13" ht="32.25" customHeight="1" x14ac:dyDescent="0.25">
      <c r="A61" s="61"/>
      <c r="B61" s="67" t="s">
        <v>154</v>
      </c>
      <c r="C61" s="98"/>
      <c r="D61" s="99"/>
      <c r="E61" s="99"/>
      <c r="F61" s="100"/>
      <c r="G61" s="43" t="s">
        <v>137</v>
      </c>
      <c r="H61" s="59">
        <f t="shared" ref="H61" si="0">H65</f>
        <v>22380400</v>
      </c>
      <c r="I61" s="53">
        <f>I65</f>
        <v>22895400</v>
      </c>
      <c r="J61" s="53">
        <f t="shared" ref="J61:L61" si="1">J65</f>
        <v>515000</v>
      </c>
      <c r="K61" s="53">
        <f t="shared" si="1"/>
        <v>18503061</v>
      </c>
      <c r="L61" s="53">
        <f t="shared" si="1"/>
        <v>18777640</v>
      </c>
      <c r="M61" s="61"/>
    </row>
    <row r="62" spans="1:13" ht="16.5" customHeight="1" x14ac:dyDescent="0.25">
      <c r="A62" s="62"/>
      <c r="B62" s="69"/>
      <c r="C62" s="101"/>
      <c r="D62" s="102"/>
      <c r="E62" s="102"/>
      <c r="F62" s="103"/>
      <c r="G62" s="43" t="s">
        <v>129</v>
      </c>
      <c r="H62" s="59"/>
      <c r="I62" s="47"/>
      <c r="J62" s="47"/>
      <c r="K62" s="47"/>
      <c r="L62" s="47"/>
      <c r="M62" s="62"/>
    </row>
    <row r="63" spans="1:13" ht="20.25" customHeight="1" x14ac:dyDescent="0.25">
      <c r="A63" s="62"/>
      <c r="B63" s="69"/>
      <c r="C63" s="101"/>
      <c r="D63" s="102"/>
      <c r="E63" s="102"/>
      <c r="F63" s="103"/>
      <c r="G63" s="44" t="s">
        <v>130</v>
      </c>
      <c r="H63" s="59"/>
      <c r="I63" s="47"/>
      <c r="J63" s="47"/>
      <c r="K63" s="47"/>
      <c r="L63" s="47"/>
      <c r="M63" s="62"/>
    </row>
    <row r="64" spans="1:13" ht="34.5" customHeight="1" x14ac:dyDescent="0.25">
      <c r="A64" s="62"/>
      <c r="B64" s="69"/>
      <c r="C64" s="101"/>
      <c r="D64" s="102"/>
      <c r="E64" s="102"/>
      <c r="F64" s="103"/>
      <c r="G64" s="44" t="s">
        <v>131</v>
      </c>
      <c r="H64" s="59"/>
      <c r="I64" s="47"/>
      <c r="J64" s="47"/>
      <c r="K64" s="47"/>
      <c r="L64" s="47"/>
      <c r="M64" s="62"/>
    </row>
    <row r="65" spans="1:13" ht="27.75" customHeight="1" x14ac:dyDescent="0.25">
      <c r="A65" s="62"/>
      <c r="B65" s="69"/>
      <c r="C65" s="101"/>
      <c r="D65" s="102"/>
      <c r="E65" s="102"/>
      <c r="F65" s="103"/>
      <c r="G65" s="44" t="s">
        <v>132</v>
      </c>
      <c r="H65" s="59">
        <f>H10+H17+H23+H29+H35+H41+H53+H59</f>
        <v>22380400</v>
      </c>
      <c r="I65" s="47">
        <f>I10+I17+I23+I29+I35+I41+I53+I59+I47</f>
        <v>22895400</v>
      </c>
      <c r="J65" s="59">
        <f>J10+J17+J23+J29+J35+J41+J53+J59+J47</f>
        <v>515000</v>
      </c>
      <c r="K65" s="53">
        <f t="shared" ref="K65:L65" si="2">K10+K17+K23+K29+K35+K41+K53+K59</f>
        <v>18503061</v>
      </c>
      <c r="L65" s="53">
        <f t="shared" si="2"/>
        <v>18777640</v>
      </c>
      <c r="M65" s="62"/>
    </row>
    <row r="66" spans="1:13" ht="12.75" customHeight="1" thickBot="1" x14ac:dyDescent="0.3">
      <c r="A66" s="63"/>
      <c r="B66" s="71"/>
      <c r="C66" s="104"/>
      <c r="D66" s="105"/>
      <c r="E66" s="105"/>
      <c r="F66" s="106"/>
      <c r="G66" s="48" t="s">
        <v>133</v>
      </c>
      <c r="H66" s="46"/>
      <c r="I66" s="46"/>
      <c r="J66" s="46"/>
      <c r="K66" s="46"/>
      <c r="L66" s="46"/>
      <c r="M66" s="63"/>
    </row>
    <row r="67" spans="1:13" ht="15" customHeight="1" x14ac:dyDescent="0.2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</row>
    <row r="68" spans="1:13" ht="56.25" customHeight="1" x14ac:dyDescent="0.3">
      <c r="A68" s="50"/>
      <c r="C68" s="96" t="s">
        <v>161</v>
      </c>
      <c r="D68" s="97"/>
      <c r="E68" s="97"/>
      <c r="F68" s="97"/>
      <c r="G68" s="97"/>
      <c r="H68" s="97"/>
      <c r="I68" s="97"/>
      <c r="J68" s="97"/>
      <c r="K68" s="97"/>
      <c r="L68" s="97"/>
    </row>
    <row r="69" spans="1:13" ht="18.75" customHeight="1" x14ac:dyDescent="0.25">
      <c r="A69" s="50"/>
      <c r="F69"/>
    </row>
    <row r="70" spans="1:13" ht="30" customHeight="1" x14ac:dyDescent="0.25">
      <c r="A70" s="50"/>
      <c r="F70"/>
    </row>
    <row r="71" spans="1:13" ht="45" customHeight="1" x14ac:dyDescent="0.25">
      <c r="A71" s="50"/>
      <c r="F71"/>
    </row>
    <row r="72" spans="1:13" ht="49.5" customHeight="1" x14ac:dyDescent="0.25">
      <c r="F72"/>
    </row>
    <row r="73" spans="1:13" ht="39" customHeight="1" x14ac:dyDescent="0.25">
      <c r="F73"/>
    </row>
    <row r="74" spans="1:13" ht="32.25" customHeight="1" x14ac:dyDescent="0.25">
      <c r="F74"/>
    </row>
    <row r="75" spans="1:13" ht="50.25" customHeight="1" x14ac:dyDescent="0.25">
      <c r="F75"/>
    </row>
    <row r="76" spans="1:13" ht="13.5" customHeight="1" x14ac:dyDescent="0.25">
      <c r="F76"/>
    </row>
    <row r="77" spans="1:13" ht="17.25" customHeight="1" x14ac:dyDescent="0.25">
      <c r="F77"/>
    </row>
    <row r="78" spans="1:13" ht="17.25" customHeight="1" x14ac:dyDescent="0.25">
      <c r="F78"/>
    </row>
    <row r="79" spans="1:13" ht="17.25" customHeight="1" x14ac:dyDescent="0.25">
      <c r="F79"/>
    </row>
    <row r="80" spans="1:13" ht="16.5" customHeight="1" x14ac:dyDescent="0.25">
      <c r="F80"/>
    </row>
    <row r="81" spans="6:6" ht="16.5" customHeight="1" x14ac:dyDescent="0.25">
      <c r="F81"/>
    </row>
    <row r="82" spans="6:6" ht="16.5" customHeight="1" x14ac:dyDescent="0.25">
      <c r="F82"/>
    </row>
    <row r="83" spans="6:6" ht="20.100000000000001" customHeight="1" x14ac:dyDescent="0.25">
      <c r="F83"/>
    </row>
    <row r="84" spans="6:6" ht="20.100000000000001" customHeight="1" x14ac:dyDescent="0.25">
      <c r="F84"/>
    </row>
    <row r="85" spans="6:6" ht="20.100000000000001" customHeight="1" x14ac:dyDescent="0.25">
      <c r="F85"/>
    </row>
    <row r="86" spans="6:6" ht="20.100000000000001" customHeight="1" x14ac:dyDescent="0.25">
      <c r="F86"/>
    </row>
    <row r="87" spans="6:6" ht="18.75" customHeight="1" x14ac:dyDescent="0.25">
      <c r="F87"/>
    </row>
    <row r="88" spans="6:6" ht="20.25" customHeight="1" x14ac:dyDescent="0.25">
      <c r="F88"/>
    </row>
    <row r="89" spans="6:6" ht="20.100000000000001" customHeight="1" x14ac:dyDescent="0.25">
      <c r="F89"/>
    </row>
    <row r="90" spans="6:6" ht="20.100000000000001" customHeight="1" x14ac:dyDescent="0.25">
      <c r="F90"/>
    </row>
    <row r="91" spans="6:6" ht="25.5" customHeight="1" x14ac:dyDescent="0.25">
      <c r="F91"/>
    </row>
    <row r="92" spans="6:6" ht="20.100000000000001" customHeight="1" x14ac:dyDescent="0.25">
      <c r="F92"/>
    </row>
    <row r="93" spans="6:6" ht="29.25" customHeight="1" x14ac:dyDescent="0.25">
      <c r="F93"/>
    </row>
    <row r="94" spans="6:6" ht="17.25" customHeight="1" x14ac:dyDescent="0.25">
      <c r="F94"/>
    </row>
    <row r="95" spans="6:6" ht="20.25" customHeight="1" x14ac:dyDescent="0.25">
      <c r="F95"/>
    </row>
    <row r="96" spans="6:6" ht="14.25" customHeight="1" x14ac:dyDescent="0.25">
      <c r="F96"/>
    </row>
    <row r="97" spans="6:6" ht="18.75" customHeight="1" x14ac:dyDescent="0.25">
      <c r="F97"/>
    </row>
    <row r="98" spans="6:6" ht="16.5" customHeight="1" x14ac:dyDescent="0.25">
      <c r="F98"/>
    </row>
    <row r="99" spans="6:6" ht="14.25" customHeight="1" x14ac:dyDescent="0.25">
      <c r="F99"/>
    </row>
    <row r="100" spans="6:6" ht="14.25" customHeight="1" x14ac:dyDescent="0.25">
      <c r="F100"/>
    </row>
    <row r="101" spans="6:6" ht="14.25" customHeight="1" x14ac:dyDescent="0.25">
      <c r="F101"/>
    </row>
    <row r="102" spans="6:6" ht="14.25" customHeight="1" x14ac:dyDescent="0.25">
      <c r="F102"/>
    </row>
    <row r="103" spans="6:6" ht="27.75" customHeight="1" x14ac:dyDescent="0.25">
      <c r="F103"/>
    </row>
    <row r="104" spans="6:6" ht="12.75" customHeight="1" x14ac:dyDescent="0.25">
      <c r="F104"/>
    </row>
    <row r="105" spans="6:6" ht="41.25" customHeight="1" x14ac:dyDescent="0.25">
      <c r="F105"/>
    </row>
    <row r="106" spans="6:6" ht="45" customHeight="1" x14ac:dyDescent="0.25">
      <c r="F106"/>
    </row>
    <row r="107" spans="6:6" ht="29.25" customHeight="1" x14ac:dyDescent="0.25">
      <c r="F107"/>
    </row>
    <row r="108" spans="6:6" ht="48" customHeight="1" x14ac:dyDescent="0.25">
      <c r="F108"/>
    </row>
    <row r="109" spans="6:6" ht="16.5" customHeight="1" x14ac:dyDescent="0.25">
      <c r="F109"/>
    </row>
    <row r="110" spans="6:6" ht="18.75" customHeight="1" x14ac:dyDescent="0.25">
      <c r="F110"/>
    </row>
    <row r="111" spans="6:6" ht="18.75" customHeight="1" x14ac:dyDescent="0.25">
      <c r="F111"/>
    </row>
    <row r="112" spans="6:6" ht="18.75" customHeight="1" x14ac:dyDescent="0.25">
      <c r="F112"/>
    </row>
    <row r="113" spans="6:6" ht="18.75" customHeight="1" x14ac:dyDescent="0.25">
      <c r="F113"/>
    </row>
    <row r="114" spans="6:6" ht="18.75" customHeight="1" x14ac:dyDescent="0.25">
      <c r="F114"/>
    </row>
    <row r="115" spans="6:6" ht="18.75" customHeight="1" x14ac:dyDescent="0.25">
      <c r="F115"/>
    </row>
    <row r="116" spans="6:6" ht="18.75" customHeight="1" x14ac:dyDescent="0.25">
      <c r="F116"/>
    </row>
    <row r="117" spans="6:6" ht="18.75" customHeight="1" x14ac:dyDescent="0.25">
      <c r="F117"/>
    </row>
    <row r="118" spans="6:6" ht="18.75" customHeight="1" x14ac:dyDescent="0.25">
      <c r="F118"/>
    </row>
    <row r="119" spans="6:6" ht="92.25" customHeight="1" x14ac:dyDescent="0.25">
      <c r="F119"/>
    </row>
    <row r="120" spans="6:6" s="38" customFormat="1" ht="15" customHeight="1" x14ac:dyDescent="0.25"/>
    <row r="121" spans="6:6" ht="15.75" customHeight="1" x14ac:dyDescent="0.25">
      <c r="F121"/>
    </row>
    <row r="122" spans="6:6" ht="30.75" customHeight="1" x14ac:dyDescent="0.25">
      <c r="F122"/>
    </row>
    <row r="123" spans="6:6" ht="34.5" customHeight="1" x14ac:dyDescent="0.25">
      <c r="F123"/>
    </row>
    <row r="124" spans="6:6" ht="30" customHeight="1" x14ac:dyDescent="0.25">
      <c r="F124"/>
    </row>
    <row r="125" spans="6:6" ht="30" customHeight="1" x14ac:dyDescent="0.25">
      <c r="F125"/>
    </row>
    <row r="126" spans="6:6" s="38" customFormat="1" ht="18.75" customHeight="1" x14ac:dyDescent="0.25"/>
    <row r="127" spans="6:6" s="38" customFormat="1" ht="18.75" customHeight="1" x14ac:dyDescent="0.25"/>
    <row r="128" spans="6:6" ht="18.75" customHeight="1" x14ac:dyDescent="0.25">
      <c r="F128"/>
    </row>
    <row r="129" spans="6:6" ht="35.25" customHeight="1" x14ac:dyDescent="0.25">
      <c r="F129"/>
    </row>
    <row r="130" spans="6:6" ht="30" customHeight="1" x14ac:dyDescent="0.25">
      <c r="F130"/>
    </row>
    <row r="131" spans="6:6" ht="27" customHeight="1" x14ac:dyDescent="0.25">
      <c r="F131"/>
    </row>
    <row r="132" spans="6:6" s="23" customFormat="1" ht="15.75" customHeight="1" x14ac:dyDescent="0.25"/>
    <row r="133" spans="6:6" s="23" customFormat="1" ht="30.75" customHeight="1" x14ac:dyDescent="0.25"/>
    <row r="134" spans="6:6" s="23" customFormat="1" ht="33" customHeight="1" x14ac:dyDescent="0.25"/>
    <row r="135" spans="6:6" s="23" customFormat="1" ht="28.5" customHeight="1" x14ac:dyDescent="0.25"/>
    <row r="136" spans="6:6" s="23" customFormat="1" ht="33" customHeight="1" x14ac:dyDescent="0.25"/>
    <row r="137" spans="6:6" s="23" customFormat="1" ht="33" customHeight="1" x14ac:dyDescent="0.25"/>
    <row r="138" spans="6:6" ht="18" customHeight="1" x14ac:dyDescent="0.25">
      <c r="F138"/>
    </row>
    <row r="139" spans="6:6" ht="18.75" customHeight="1" x14ac:dyDescent="0.25">
      <c r="F139"/>
    </row>
    <row r="140" spans="6:6" ht="18" customHeight="1" x14ac:dyDescent="0.25">
      <c r="F140"/>
    </row>
    <row r="141" spans="6:6" ht="16.5" customHeight="1" x14ac:dyDescent="0.25">
      <c r="F141"/>
    </row>
    <row r="142" spans="6:6" ht="27" customHeight="1" x14ac:dyDescent="0.25">
      <c r="F142"/>
    </row>
    <row r="143" spans="6:6" ht="21" customHeight="1" x14ac:dyDescent="0.25">
      <c r="F143"/>
    </row>
    <row r="144" spans="6:6" ht="15" customHeight="1" x14ac:dyDescent="0.25">
      <c r="F144"/>
    </row>
    <row r="145" spans="6:6" ht="27.75" customHeight="1" x14ac:dyDescent="0.25">
      <c r="F145"/>
    </row>
    <row r="146" spans="6:6" ht="15" customHeight="1" x14ac:dyDescent="0.25">
      <c r="F146"/>
    </row>
    <row r="147" spans="6:6" ht="15" customHeight="1" x14ac:dyDescent="0.25">
      <c r="F147"/>
    </row>
    <row r="148" spans="6:6" ht="16.5" customHeight="1" x14ac:dyDescent="0.25">
      <c r="F148"/>
    </row>
    <row r="149" spans="6:6" ht="30.75" customHeight="1" x14ac:dyDescent="0.25">
      <c r="F149"/>
    </row>
    <row r="150" spans="6:6" ht="21" customHeight="1" x14ac:dyDescent="0.25">
      <c r="F150"/>
    </row>
    <row r="151" spans="6:6" ht="16.5" customHeight="1" x14ac:dyDescent="0.25">
      <c r="F151"/>
    </row>
    <row r="152" spans="6:6" ht="20.25" customHeight="1" x14ac:dyDescent="0.25">
      <c r="F152"/>
    </row>
    <row r="153" spans="6:6" ht="26.25" customHeight="1" x14ac:dyDescent="0.25">
      <c r="F153"/>
    </row>
    <row r="154" spans="6:6" ht="27.75" customHeight="1" x14ac:dyDescent="0.25">
      <c r="F154"/>
    </row>
    <row r="155" spans="6:6" ht="63.75" customHeight="1" x14ac:dyDescent="0.25">
      <c r="F155"/>
    </row>
    <row r="156" spans="6:6" ht="30" customHeight="1" x14ac:dyDescent="0.25">
      <c r="F156"/>
    </row>
  </sheetData>
  <mergeCells count="58">
    <mergeCell ref="C68:L68"/>
    <mergeCell ref="A61:A66"/>
    <mergeCell ref="M61:M66"/>
    <mergeCell ref="B61:F66"/>
    <mergeCell ref="A55:A60"/>
    <mergeCell ref="B55:B60"/>
    <mergeCell ref="C55:D60"/>
    <mergeCell ref="E55:F60"/>
    <mergeCell ref="M55:M60"/>
    <mergeCell ref="A49:A54"/>
    <mergeCell ref="B49:B54"/>
    <mergeCell ref="C49:D54"/>
    <mergeCell ref="E49:F54"/>
    <mergeCell ref="M49:M54"/>
    <mergeCell ref="A37:A42"/>
    <mergeCell ref="B37:B42"/>
    <mergeCell ref="C37:D42"/>
    <mergeCell ref="E37:F42"/>
    <mergeCell ref="M37:M42"/>
    <mergeCell ref="B25:B30"/>
    <mergeCell ref="C25:D30"/>
    <mergeCell ref="E25:F30"/>
    <mergeCell ref="M25:M30"/>
    <mergeCell ref="A31:A36"/>
    <mergeCell ref="B31:B36"/>
    <mergeCell ref="C31:D36"/>
    <mergeCell ref="E31:F36"/>
    <mergeCell ref="M31:M36"/>
    <mergeCell ref="A25:A30"/>
    <mergeCell ref="M13:M18"/>
    <mergeCell ref="A19:A24"/>
    <mergeCell ref="B19:B24"/>
    <mergeCell ref="C19:D24"/>
    <mergeCell ref="E19:F24"/>
    <mergeCell ref="M19:M24"/>
    <mergeCell ref="A13:A18"/>
    <mergeCell ref="B13:B18"/>
    <mergeCell ref="C13:D18"/>
    <mergeCell ref="E13:F18"/>
    <mergeCell ref="A1:M2"/>
    <mergeCell ref="A3:M3"/>
    <mergeCell ref="M4:M5"/>
    <mergeCell ref="A6:A12"/>
    <mergeCell ref="C6:D12"/>
    <mergeCell ref="E6:F12"/>
    <mergeCell ref="M6:M12"/>
    <mergeCell ref="B7:B12"/>
    <mergeCell ref="A4:A5"/>
    <mergeCell ref="B4:B5"/>
    <mergeCell ref="C4:D5"/>
    <mergeCell ref="E4:F5"/>
    <mergeCell ref="G4:G5"/>
    <mergeCell ref="H4:L4"/>
    <mergeCell ref="A43:A48"/>
    <mergeCell ref="B43:B48"/>
    <mergeCell ref="C43:D48"/>
    <mergeCell ref="E43:F48"/>
    <mergeCell ref="M43:M48"/>
  </mergeCells>
  <pageMargins left="0.23622047244094491" right="0.23622047244094491" top="0.19685039370078741" bottom="0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>
      <selection sqref="A1:F9"/>
    </sheetView>
  </sheetViews>
  <sheetFormatPr defaultRowHeight="15" x14ac:dyDescent="0.25"/>
  <cols>
    <col min="1" max="1" width="58.5703125" customWidth="1"/>
    <col min="2" max="2" width="18" customWidth="1"/>
    <col min="3" max="6" width="17.7109375" customWidth="1"/>
    <col min="7" max="7" width="12.5703125" bestFit="1" customWidth="1"/>
  </cols>
  <sheetData>
    <row r="1" spans="1:7" ht="15.75" x14ac:dyDescent="0.25">
      <c r="A1" s="31"/>
      <c r="B1" s="31"/>
      <c r="C1" s="31"/>
      <c r="D1" s="31"/>
      <c r="E1" s="108" t="s">
        <v>92</v>
      </c>
      <c r="F1" s="108"/>
    </row>
    <row r="2" spans="1:7" ht="15.75" x14ac:dyDescent="0.25">
      <c r="A2" s="31"/>
      <c r="B2" s="31"/>
      <c r="C2" s="31"/>
      <c r="D2" s="31"/>
      <c r="E2" s="108" t="s">
        <v>93</v>
      </c>
      <c r="F2" s="108"/>
    </row>
    <row r="3" spans="1:7" ht="15.75" x14ac:dyDescent="0.25">
      <c r="A3" s="31"/>
      <c r="B3" s="31"/>
      <c r="C3" s="31"/>
      <c r="D3" s="31"/>
      <c r="E3" s="109" t="s">
        <v>94</v>
      </c>
      <c r="F3" s="109"/>
    </row>
    <row r="4" spans="1:7" ht="18.75" x14ac:dyDescent="0.3">
      <c r="A4" s="73" t="s">
        <v>111</v>
      </c>
      <c r="B4" s="73"/>
      <c r="C4" s="73"/>
      <c r="D4" s="73"/>
      <c r="E4" s="73"/>
      <c r="F4" s="73"/>
    </row>
    <row r="5" spans="1:7" ht="18.75" x14ac:dyDescent="0.25">
      <c r="A5" s="110" t="s">
        <v>110</v>
      </c>
      <c r="B5" s="110"/>
      <c r="C5" s="110"/>
      <c r="D5" s="110"/>
      <c r="E5" s="110"/>
      <c r="F5" s="110"/>
    </row>
    <row r="6" spans="1:7" ht="18.75" x14ac:dyDescent="0.25">
      <c r="A6" s="111" t="s">
        <v>112</v>
      </c>
      <c r="B6" s="111"/>
      <c r="C6" s="111"/>
      <c r="D6" s="111"/>
      <c r="E6" s="111"/>
      <c r="F6" s="111"/>
    </row>
    <row r="7" spans="1:7" ht="31.5" x14ac:dyDescent="0.25">
      <c r="A7" s="107" t="s">
        <v>0</v>
      </c>
      <c r="B7" s="36" t="s">
        <v>101</v>
      </c>
      <c r="C7" s="36" t="s">
        <v>1</v>
      </c>
      <c r="D7" s="36" t="s">
        <v>3</v>
      </c>
      <c r="E7" s="36" t="s">
        <v>4</v>
      </c>
      <c r="F7" s="36" t="s">
        <v>5</v>
      </c>
    </row>
    <row r="8" spans="1:7" ht="15.75" x14ac:dyDescent="0.25">
      <c r="A8" s="107"/>
      <c r="B8" s="2" t="s">
        <v>2</v>
      </c>
      <c r="C8" s="2" t="s">
        <v>2</v>
      </c>
      <c r="D8" s="2" t="s">
        <v>2</v>
      </c>
      <c r="E8" s="2" t="s">
        <v>2</v>
      </c>
      <c r="F8" s="36" t="s">
        <v>2</v>
      </c>
    </row>
    <row r="9" spans="1:7" ht="15.75" x14ac:dyDescent="0.25">
      <c r="A9" s="36">
        <v>1</v>
      </c>
      <c r="B9" s="36">
        <v>2</v>
      </c>
      <c r="C9" s="2">
        <v>3</v>
      </c>
      <c r="D9" s="2">
        <v>4</v>
      </c>
      <c r="E9" s="2">
        <v>5</v>
      </c>
      <c r="F9" s="36">
        <v>6</v>
      </c>
    </row>
    <row r="10" spans="1:7" ht="18" customHeight="1" x14ac:dyDescent="0.25">
      <c r="A10" s="3" t="s">
        <v>6</v>
      </c>
      <c r="B10" s="4">
        <f>B11+B23+B42+B50+B58+B78+B80+B85+B98+B102+B114</f>
        <v>13835834.060000001</v>
      </c>
      <c r="C10" s="4">
        <f>C11+C23+C42+C50+C58+C78+C80+C85+C98+C102</f>
        <v>26145405</v>
      </c>
      <c r="D10" s="4">
        <f>D11+D23+D42+D50+D58+D78+D80+D85+D98+D102</f>
        <v>29647636</v>
      </c>
      <c r="E10" s="4">
        <f>E11+E23+E42+E50+E58+E78+E80+E85+E98+E102</f>
        <v>27993879</v>
      </c>
      <c r="F10" s="4">
        <f>F11+F23+F42+F50+F58+F78+F80+F85+F98+F102</f>
        <v>27661400</v>
      </c>
      <c r="G10" s="30"/>
    </row>
    <row r="11" spans="1:7" ht="18.75" customHeight="1" x14ac:dyDescent="0.25">
      <c r="A11" s="5" t="s">
        <v>7</v>
      </c>
      <c r="B11" s="4">
        <f>B12+B13+B14+B15+B16+B17</f>
        <v>992916.99</v>
      </c>
      <c r="C11" s="4">
        <f>C12+C13+C14+C15+C16+C17</f>
        <v>2133100</v>
      </c>
      <c r="D11" s="4">
        <f>D12+D13+D14+D15+D16+D17</f>
        <v>2280000</v>
      </c>
      <c r="E11" s="4">
        <f>E12+E13+E14+E15+E16+E17</f>
        <v>2885882</v>
      </c>
      <c r="F11" s="4">
        <f>F12+F13+F14+F15+F16+F17</f>
        <v>3481000</v>
      </c>
    </row>
    <row r="12" spans="1:7" ht="97.5" customHeight="1" x14ac:dyDescent="0.25">
      <c r="A12" s="6" t="s">
        <v>8</v>
      </c>
      <c r="B12" s="17"/>
      <c r="C12" s="7"/>
      <c r="D12" s="7"/>
      <c r="E12" s="8">
        <v>265860</v>
      </c>
      <c r="F12" s="9"/>
    </row>
    <row r="13" spans="1:7" ht="63" customHeight="1" x14ac:dyDescent="0.25">
      <c r="A13" s="6" t="s">
        <v>9</v>
      </c>
      <c r="B13" s="17"/>
      <c r="C13" s="7"/>
      <c r="D13" s="7"/>
      <c r="E13" s="8">
        <v>231022</v>
      </c>
      <c r="F13" s="9"/>
    </row>
    <row r="14" spans="1:7" ht="29.25" customHeight="1" x14ac:dyDescent="0.25">
      <c r="A14" s="6" t="s">
        <v>10</v>
      </c>
      <c r="B14" s="17"/>
      <c r="C14" s="7"/>
      <c r="D14" s="7"/>
      <c r="E14" s="7"/>
      <c r="F14" s="10">
        <v>400000</v>
      </c>
    </row>
    <row r="15" spans="1:7" ht="30.75" customHeight="1" x14ac:dyDescent="0.25">
      <c r="A15" s="6" t="s">
        <v>11</v>
      </c>
      <c r="B15" s="17"/>
      <c r="C15" s="7"/>
      <c r="D15" s="7"/>
      <c r="E15" s="7"/>
      <c r="F15" s="10">
        <v>400000</v>
      </c>
    </row>
    <row r="16" spans="1:7" ht="31.5" customHeight="1" x14ac:dyDescent="0.25">
      <c r="A16" s="6" t="s">
        <v>12</v>
      </c>
      <c r="B16" s="17"/>
      <c r="C16" s="7"/>
      <c r="D16" s="7"/>
      <c r="E16" s="7"/>
      <c r="F16" s="10">
        <v>200000</v>
      </c>
    </row>
    <row r="17" spans="1:6" ht="15" customHeight="1" x14ac:dyDescent="0.25">
      <c r="A17" s="11" t="s">
        <v>13</v>
      </c>
      <c r="B17" s="4">
        <f>SUM(B18:B21)</f>
        <v>992916.99</v>
      </c>
      <c r="C17" s="4">
        <f>SUM(C18:C21)</f>
        <v>2133100</v>
      </c>
      <c r="D17" s="4">
        <f>SUM(D18:D21)</f>
        <v>2280000</v>
      </c>
      <c r="E17" s="4">
        <f>SUM(E18:E21)</f>
        <v>2389000</v>
      </c>
      <c r="F17" s="4">
        <f>SUM(F18:F21)</f>
        <v>2481000</v>
      </c>
    </row>
    <row r="18" spans="1:6" ht="30" customHeight="1" x14ac:dyDescent="0.25">
      <c r="A18" s="12" t="s">
        <v>14</v>
      </c>
      <c r="B18" s="17">
        <v>852916.99</v>
      </c>
      <c r="C18" s="8">
        <v>1633100</v>
      </c>
      <c r="D18" s="8">
        <v>1720000</v>
      </c>
      <c r="E18" s="8">
        <v>1790000</v>
      </c>
      <c r="F18" s="10">
        <v>1810000</v>
      </c>
    </row>
    <row r="19" spans="1:6" ht="33" customHeight="1" x14ac:dyDescent="0.25">
      <c r="A19" s="6" t="s">
        <v>15</v>
      </c>
      <c r="B19" s="24">
        <v>70000</v>
      </c>
      <c r="C19" s="8">
        <v>270000</v>
      </c>
      <c r="D19" s="8">
        <v>300000</v>
      </c>
      <c r="E19" s="8">
        <v>324000</v>
      </c>
      <c r="F19" s="10">
        <v>351000</v>
      </c>
    </row>
    <row r="20" spans="1:6" ht="18" customHeight="1" x14ac:dyDescent="0.25">
      <c r="A20" s="13" t="s">
        <v>16</v>
      </c>
      <c r="B20" s="10">
        <v>10000</v>
      </c>
      <c r="C20" s="8">
        <v>50000</v>
      </c>
      <c r="D20" s="8">
        <v>60000</v>
      </c>
      <c r="E20" s="8">
        <v>65000</v>
      </c>
      <c r="F20" s="10">
        <v>70000</v>
      </c>
    </row>
    <row r="21" spans="1:6" ht="30" customHeight="1" x14ac:dyDescent="0.25">
      <c r="A21" s="13" t="s">
        <v>17</v>
      </c>
      <c r="B21" s="10">
        <v>60000</v>
      </c>
      <c r="C21" s="8">
        <v>180000</v>
      </c>
      <c r="D21" s="8">
        <v>200000</v>
      </c>
      <c r="E21" s="8">
        <v>210000</v>
      </c>
      <c r="F21" s="10">
        <v>250000</v>
      </c>
    </row>
    <row r="22" spans="1:6" ht="15.75" x14ac:dyDescent="0.25">
      <c r="A22" s="36">
        <v>1</v>
      </c>
      <c r="B22" s="36">
        <v>2</v>
      </c>
      <c r="C22" s="2">
        <v>3</v>
      </c>
      <c r="D22" s="2">
        <v>4</v>
      </c>
      <c r="E22" s="2">
        <v>5</v>
      </c>
      <c r="F22" s="36">
        <v>6</v>
      </c>
    </row>
    <row r="23" spans="1:6" ht="27.75" customHeight="1" x14ac:dyDescent="0.25">
      <c r="A23" s="36" t="s">
        <v>18</v>
      </c>
      <c r="B23" s="4">
        <f>B24+B30</f>
        <v>7450725.2700000005</v>
      </c>
      <c r="C23" s="4">
        <f>C24+C30</f>
        <v>14361700</v>
      </c>
      <c r="D23" s="4">
        <f>D24+D30</f>
        <v>5038000</v>
      </c>
      <c r="E23" s="4">
        <f>E24+E30</f>
        <v>16526118</v>
      </c>
      <c r="F23" s="4">
        <f>F24+F30</f>
        <v>17283000</v>
      </c>
    </row>
    <row r="24" spans="1:6" ht="19.5" customHeight="1" x14ac:dyDescent="0.25">
      <c r="A24" s="36" t="s">
        <v>19</v>
      </c>
      <c r="B24" s="4">
        <f>SUM(B25:B29)</f>
        <v>4362033.9800000004</v>
      </c>
      <c r="C24" s="4">
        <f>SUM(C25:C29)</f>
        <v>10096700</v>
      </c>
      <c r="D24" s="4">
        <f>SUM(D25:D29)</f>
        <v>0</v>
      </c>
      <c r="E24" s="4">
        <f>SUM(E25:E29)</f>
        <v>10869118</v>
      </c>
      <c r="F24" s="4">
        <f>SUM(F25:F29)</f>
        <v>11000000</v>
      </c>
    </row>
    <row r="25" spans="1:6" ht="15.75" customHeight="1" x14ac:dyDescent="0.25">
      <c r="A25" s="13" t="s">
        <v>91</v>
      </c>
      <c r="B25" s="9">
        <v>4362033.9800000004</v>
      </c>
      <c r="C25" s="8">
        <v>6096700</v>
      </c>
      <c r="D25" s="8"/>
      <c r="E25" s="8">
        <v>8000000</v>
      </c>
      <c r="F25" s="10">
        <v>8000000</v>
      </c>
    </row>
    <row r="26" spans="1:6" ht="26.25" customHeight="1" x14ac:dyDescent="0.25">
      <c r="A26" s="13" t="s">
        <v>20</v>
      </c>
      <c r="B26" s="9"/>
      <c r="C26" s="8">
        <v>2000000</v>
      </c>
      <c r="D26" s="8"/>
      <c r="E26" s="8"/>
      <c r="F26" s="10"/>
    </row>
    <row r="27" spans="1:6" ht="22.5" customHeight="1" x14ac:dyDescent="0.25">
      <c r="A27" s="13" t="s">
        <v>21</v>
      </c>
      <c r="B27" s="9"/>
      <c r="C27" s="8">
        <v>700000</v>
      </c>
      <c r="D27" s="8"/>
      <c r="E27" s="8"/>
      <c r="F27" s="10"/>
    </row>
    <row r="28" spans="1:6" ht="30" customHeight="1" x14ac:dyDescent="0.25">
      <c r="A28" s="13" t="s">
        <v>22</v>
      </c>
      <c r="B28" s="9"/>
      <c r="C28" s="8">
        <v>1300000</v>
      </c>
      <c r="D28" s="8"/>
      <c r="E28" s="8"/>
      <c r="F28" s="10"/>
    </row>
    <row r="29" spans="1:6" ht="19.5" customHeight="1" x14ac:dyDescent="0.25">
      <c r="A29" s="13" t="s">
        <v>23</v>
      </c>
      <c r="B29" s="9"/>
      <c r="C29" s="8"/>
      <c r="D29" s="8"/>
      <c r="E29" s="8">
        <v>2869118</v>
      </c>
      <c r="F29" s="10">
        <v>3000000</v>
      </c>
    </row>
    <row r="30" spans="1:6" ht="16.5" customHeight="1" x14ac:dyDescent="0.25">
      <c r="A30" s="36" t="s">
        <v>24</v>
      </c>
      <c r="B30" s="4">
        <f>B31+B32+B33+B34+B35+B36+B37+B38+B39+B40+B41</f>
        <v>3088691.29</v>
      </c>
      <c r="C30" s="4">
        <f>C31+C32+C33+C34+C35+C36+C37+C38+C39+C40+C41</f>
        <v>4265000</v>
      </c>
      <c r="D30" s="4">
        <f>D31+D32+D33+D34+D35+D36+D37+D38+D39+D40+D41</f>
        <v>5038000</v>
      </c>
      <c r="E30" s="4">
        <f>E31+E32+E33+E34+E35+E36+E37+E38+E39+E40+E41</f>
        <v>5657000</v>
      </c>
      <c r="F30" s="4">
        <f>F31+F32+F33+F34+F35+F36+F37+F38+F39+F40+F41</f>
        <v>6283000</v>
      </c>
    </row>
    <row r="31" spans="1:6" ht="34.5" customHeight="1" x14ac:dyDescent="0.25">
      <c r="A31" s="13" t="s">
        <v>25</v>
      </c>
      <c r="B31" s="10">
        <v>15000</v>
      </c>
      <c r="C31" s="8">
        <v>20000</v>
      </c>
      <c r="D31" s="8">
        <v>24000</v>
      </c>
      <c r="E31" s="8">
        <v>26000</v>
      </c>
      <c r="F31" s="10">
        <v>28000</v>
      </c>
    </row>
    <row r="32" spans="1:6" ht="20.100000000000001" customHeight="1" x14ac:dyDescent="0.25">
      <c r="A32" s="13" t="s">
        <v>26</v>
      </c>
      <c r="B32" s="10">
        <v>300000</v>
      </c>
      <c r="C32" s="8">
        <v>560000</v>
      </c>
      <c r="D32" s="8">
        <v>600000</v>
      </c>
      <c r="E32" s="8">
        <v>600000</v>
      </c>
      <c r="F32" s="10">
        <v>600000</v>
      </c>
    </row>
    <row r="33" spans="1:6" ht="20.100000000000001" customHeight="1" x14ac:dyDescent="0.25">
      <c r="A33" s="13" t="s">
        <v>27</v>
      </c>
      <c r="B33" s="10"/>
      <c r="C33" s="8">
        <v>85000</v>
      </c>
      <c r="D33" s="8">
        <v>102000</v>
      </c>
      <c r="E33" s="8">
        <v>110500</v>
      </c>
      <c r="F33" s="10">
        <v>120000</v>
      </c>
    </row>
    <row r="34" spans="1:6" ht="20.100000000000001" customHeight="1" x14ac:dyDescent="0.25">
      <c r="A34" s="13" t="s">
        <v>28</v>
      </c>
      <c r="B34" s="10"/>
      <c r="C34" s="8">
        <v>30000</v>
      </c>
      <c r="D34" s="8">
        <v>30000</v>
      </c>
      <c r="E34" s="8">
        <v>30000</v>
      </c>
      <c r="F34" s="10">
        <v>30000</v>
      </c>
    </row>
    <row r="35" spans="1:6" ht="30" customHeight="1" x14ac:dyDescent="0.25">
      <c r="A35" s="13" t="s">
        <v>29</v>
      </c>
      <c r="B35" s="10"/>
      <c r="C35" s="8">
        <v>10000</v>
      </c>
      <c r="D35" s="8">
        <v>10000</v>
      </c>
      <c r="E35" s="8">
        <v>10000</v>
      </c>
      <c r="F35" s="10">
        <v>10000</v>
      </c>
    </row>
    <row r="36" spans="1:6" ht="16.5" customHeight="1" x14ac:dyDescent="0.25">
      <c r="A36" s="13" t="s">
        <v>30</v>
      </c>
      <c r="B36" s="10"/>
      <c r="C36" s="8">
        <v>40000</v>
      </c>
      <c r="D36" s="8">
        <v>40000</v>
      </c>
      <c r="E36" s="8">
        <v>40000</v>
      </c>
      <c r="F36" s="10">
        <v>40000</v>
      </c>
    </row>
    <row r="37" spans="1:6" ht="28.5" customHeight="1" x14ac:dyDescent="0.25">
      <c r="A37" s="13" t="s">
        <v>31</v>
      </c>
      <c r="B37" s="10">
        <v>40000</v>
      </c>
      <c r="C37" s="8">
        <v>200000</v>
      </c>
      <c r="D37" s="8">
        <v>200000</v>
      </c>
      <c r="E37" s="8">
        <v>200000</v>
      </c>
      <c r="F37" s="10">
        <v>200000</v>
      </c>
    </row>
    <row r="38" spans="1:6" ht="18.75" customHeight="1" x14ac:dyDescent="0.25">
      <c r="A38" s="6" t="s">
        <v>32</v>
      </c>
      <c r="B38" s="24">
        <v>80000</v>
      </c>
      <c r="C38" s="8">
        <v>120000</v>
      </c>
      <c r="D38" s="8">
        <v>132000</v>
      </c>
      <c r="E38" s="8">
        <v>140500</v>
      </c>
      <c r="F38" s="10">
        <v>155000</v>
      </c>
    </row>
    <row r="39" spans="1:6" ht="18.75" customHeight="1" x14ac:dyDescent="0.25">
      <c r="A39" s="6" t="s">
        <v>33</v>
      </c>
      <c r="B39" s="24">
        <v>223691.29</v>
      </c>
      <c r="C39" s="8">
        <v>600000</v>
      </c>
      <c r="D39" s="8">
        <v>800000</v>
      </c>
      <c r="E39" s="8">
        <v>900000</v>
      </c>
      <c r="F39" s="10">
        <v>1000000</v>
      </c>
    </row>
    <row r="40" spans="1:6" ht="29.25" customHeight="1" x14ac:dyDescent="0.25">
      <c r="A40" s="6" t="s">
        <v>34</v>
      </c>
      <c r="B40" s="24">
        <v>2400000</v>
      </c>
      <c r="C40" s="8">
        <v>2500000</v>
      </c>
      <c r="D40" s="8">
        <v>3000000</v>
      </c>
      <c r="E40" s="8">
        <v>3500000</v>
      </c>
      <c r="F40" s="10">
        <v>4000000</v>
      </c>
    </row>
    <row r="41" spans="1:6" ht="18" customHeight="1" x14ac:dyDescent="0.25">
      <c r="A41" s="6" t="s">
        <v>35</v>
      </c>
      <c r="B41" s="24">
        <v>30000</v>
      </c>
      <c r="C41" s="8">
        <v>100000</v>
      </c>
      <c r="D41" s="8">
        <v>100000</v>
      </c>
      <c r="E41" s="8">
        <v>100000</v>
      </c>
      <c r="F41" s="10">
        <v>100000</v>
      </c>
    </row>
    <row r="42" spans="1:6" ht="19.5" customHeight="1" x14ac:dyDescent="0.25">
      <c r="A42" s="14" t="s">
        <v>36</v>
      </c>
      <c r="B42" s="4">
        <f>B43+B44+B45+B46+B47+B48</f>
        <v>350284.75</v>
      </c>
      <c r="C42" s="4">
        <f>C43+C44+C45+C46+C47+C48</f>
        <v>1149676</v>
      </c>
      <c r="D42" s="4">
        <f>D43+D44+D45+D46+D47+D48</f>
        <v>1300911</v>
      </c>
      <c r="E42" s="4">
        <f>E43+E44+E45+E46+E47+E48</f>
        <v>1325178</v>
      </c>
      <c r="F42" s="4">
        <f>F43+F44+F45+F46+F47+F48</f>
        <v>1415000</v>
      </c>
    </row>
    <row r="43" spans="1:6" ht="19.5" customHeight="1" x14ac:dyDescent="0.25">
      <c r="A43" s="15" t="s">
        <v>37</v>
      </c>
      <c r="B43" s="10">
        <v>56000</v>
      </c>
      <c r="C43" s="8">
        <v>300000</v>
      </c>
      <c r="D43" s="8">
        <v>350000</v>
      </c>
      <c r="E43" s="8">
        <v>300000</v>
      </c>
      <c r="F43" s="10">
        <v>300000</v>
      </c>
    </row>
    <row r="44" spans="1:6" ht="31.5" customHeight="1" x14ac:dyDescent="0.25">
      <c r="A44" s="13" t="s">
        <v>38</v>
      </c>
      <c r="B44" s="10">
        <v>85000</v>
      </c>
      <c r="C44" s="8">
        <v>180000</v>
      </c>
      <c r="D44" s="8">
        <v>200000</v>
      </c>
      <c r="E44" s="8">
        <v>208500</v>
      </c>
      <c r="F44" s="10">
        <v>240000</v>
      </c>
    </row>
    <row r="45" spans="1:6" ht="21" customHeight="1" x14ac:dyDescent="0.25">
      <c r="A45" s="13" t="s">
        <v>39</v>
      </c>
      <c r="B45" s="10">
        <v>83000</v>
      </c>
      <c r="C45" s="8">
        <v>250000</v>
      </c>
      <c r="D45" s="8">
        <v>270000</v>
      </c>
      <c r="E45" s="8">
        <v>320000</v>
      </c>
      <c r="F45" s="10">
        <v>350000</v>
      </c>
    </row>
    <row r="46" spans="1:6" ht="15.75" customHeight="1" x14ac:dyDescent="0.25">
      <c r="A46" s="13" t="s">
        <v>40</v>
      </c>
      <c r="B46" s="10"/>
      <c r="C46" s="8">
        <v>85000</v>
      </c>
      <c r="D46" s="8">
        <v>120000</v>
      </c>
      <c r="E46" s="8">
        <v>120000</v>
      </c>
      <c r="F46" s="10">
        <v>140000</v>
      </c>
    </row>
    <row r="47" spans="1:6" ht="19.5" customHeight="1" x14ac:dyDescent="0.25">
      <c r="A47" s="13" t="s">
        <v>41</v>
      </c>
      <c r="B47" s="10">
        <v>35000</v>
      </c>
      <c r="C47" s="8">
        <v>104676</v>
      </c>
      <c r="D47" s="8">
        <v>125611</v>
      </c>
      <c r="E47" s="8">
        <v>136078</v>
      </c>
      <c r="F47" s="10">
        <v>140000</v>
      </c>
    </row>
    <row r="48" spans="1:6" s="23" customFormat="1" ht="12.75" customHeight="1" x14ac:dyDescent="0.25">
      <c r="A48" s="20" t="s">
        <v>97</v>
      </c>
      <c r="B48" s="22">
        <v>91284.75</v>
      </c>
      <c r="C48" s="21">
        <v>230000</v>
      </c>
      <c r="D48" s="21">
        <v>235300</v>
      </c>
      <c r="E48" s="21">
        <v>240600</v>
      </c>
      <c r="F48" s="22">
        <v>245000</v>
      </c>
    </row>
    <row r="49" spans="1:6" ht="15.75" x14ac:dyDescent="0.25">
      <c r="A49" s="36">
        <v>1</v>
      </c>
      <c r="B49" s="36">
        <v>2</v>
      </c>
      <c r="C49" s="2">
        <v>3</v>
      </c>
      <c r="D49" s="2">
        <v>4</v>
      </c>
      <c r="E49" s="2">
        <v>5</v>
      </c>
      <c r="F49" s="36">
        <v>6</v>
      </c>
    </row>
    <row r="50" spans="1:6" ht="18.75" customHeight="1" x14ac:dyDescent="0.25">
      <c r="A50" s="36" t="s">
        <v>42</v>
      </c>
      <c r="B50" s="4">
        <f>B51+B52+B53+B54+B55+B56+B57</f>
        <v>66000</v>
      </c>
      <c r="C50" s="4">
        <f>C51+C52+C53+C54+C55+C56+C57</f>
        <v>200801</v>
      </c>
      <c r="D50" s="4">
        <f>D51+D52+D53+D54+D55+D56+D57</f>
        <v>240961</v>
      </c>
      <c r="E50" s="4">
        <f>E51+E52+E53+E54+E55+E56+E57</f>
        <v>261040</v>
      </c>
      <c r="F50" s="4">
        <f>F51+F52+F53+F54+F55+F56+F57</f>
        <v>270400</v>
      </c>
    </row>
    <row r="51" spans="1:6" ht="32.25" customHeight="1" x14ac:dyDescent="0.25">
      <c r="A51" s="6" t="s">
        <v>43</v>
      </c>
      <c r="B51" s="24">
        <v>12000</v>
      </c>
      <c r="C51" s="8">
        <v>48000</v>
      </c>
      <c r="D51" s="8">
        <v>57600</v>
      </c>
      <c r="E51" s="8">
        <v>62400</v>
      </c>
      <c r="F51" s="10">
        <v>64000</v>
      </c>
    </row>
    <row r="52" spans="1:6" ht="32.25" customHeight="1" x14ac:dyDescent="0.25">
      <c r="A52" s="13" t="s">
        <v>44</v>
      </c>
      <c r="B52" s="10">
        <v>35000</v>
      </c>
      <c r="C52" s="8">
        <v>104676</v>
      </c>
      <c r="D52" s="8">
        <v>125611</v>
      </c>
      <c r="E52" s="8">
        <v>136078</v>
      </c>
      <c r="F52" s="10">
        <v>140000</v>
      </c>
    </row>
    <row r="53" spans="1:6" ht="16.5" customHeight="1" x14ac:dyDescent="0.25">
      <c r="A53" s="12" t="s">
        <v>45</v>
      </c>
      <c r="B53" s="24"/>
      <c r="C53" s="8">
        <v>1500</v>
      </c>
      <c r="D53" s="8">
        <v>1800</v>
      </c>
      <c r="E53" s="8">
        <v>1950</v>
      </c>
      <c r="F53" s="10">
        <v>2000</v>
      </c>
    </row>
    <row r="54" spans="1:6" ht="28.5" customHeight="1" x14ac:dyDescent="0.25">
      <c r="A54" s="15" t="s">
        <v>46</v>
      </c>
      <c r="B54" s="10">
        <v>15000</v>
      </c>
      <c r="C54" s="8">
        <v>20000</v>
      </c>
      <c r="D54" s="8">
        <v>24000</v>
      </c>
      <c r="E54" s="8">
        <v>26000</v>
      </c>
      <c r="F54" s="10">
        <v>28000</v>
      </c>
    </row>
    <row r="55" spans="1:6" ht="30" customHeight="1" x14ac:dyDescent="0.25">
      <c r="A55" s="15" t="s">
        <v>102</v>
      </c>
      <c r="B55" s="10"/>
      <c r="C55" s="8">
        <v>10425</v>
      </c>
      <c r="D55" s="8">
        <v>12510</v>
      </c>
      <c r="E55" s="8">
        <v>13552</v>
      </c>
      <c r="F55" s="10">
        <v>14000</v>
      </c>
    </row>
    <row r="56" spans="1:6" ht="15" customHeight="1" x14ac:dyDescent="0.25">
      <c r="A56" s="15" t="s">
        <v>47</v>
      </c>
      <c r="B56" s="10">
        <v>2000</v>
      </c>
      <c r="C56" s="8">
        <v>8100</v>
      </c>
      <c r="D56" s="8">
        <v>9720</v>
      </c>
      <c r="E56" s="8">
        <v>10530</v>
      </c>
      <c r="F56" s="10">
        <v>11200</v>
      </c>
    </row>
    <row r="57" spans="1:6" ht="14.25" customHeight="1" x14ac:dyDescent="0.25">
      <c r="A57" s="15" t="s">
        <v>48</v>
      </c>
      <c r="B57" s="10">
        <v>2000</v>
      </c>
      <c r="C57" s="8">
        <v>8100</v>
      </c>
      <c r="D57" s="8">
        <v>9720</v>
      </c>
      <c r="E57" s="8">
        <v>10530</v>
      </c>
      <c r="F57" s="10">
        <v>11200</v>
      </c>
    </row>
    <row r="58" spans="1:6" ht="18.75" customHeight="1" x14ac:dyDescent="0.25">
      <c r="A58" s="36" t="s">
        <v>49</v>
      </c>
      <c r="B58" s="4">
        <f>B59+B60+B61</f>
        <v>149000</v>
      </c>
      <c r="C58" s="4">
        <f>C59+C60+C61</f>
        <v>2258970</v>
      </c>
      <c r="D58" s="4">
        <f>D59+D60+D61</f>
        <v>902764</v>
      </c>
      <c r="E58" s="4">
        <f>E59+E60+E61</f>
        <v>900661</v>
      </c>
      <c r="F58" s="4">
        <f>F59+F60+F61</f>
        <v>912000</v>
      </c>
    </row>
    <row r="59" spans="1:6" ht="30" customHeight="1" x14ac:dyDescent="0.25">
      <c r="A59" s="9" t="s">
        <v>50</v>
      </c>
      <c r="B59" s="9"/>
      <c r="C59" s="8">
        <v>1500000</v>
      </c>
      <c r="D59" s="7"/>
      <c r="E59" s="7"/>
      <c r="F59" s="9"/>
    </row>
    <row r="60" spans="1:6" ht="18" customHeight="1" x14ac:dyDescent="0.25">
      <c r="A60" s="9" t="s">
        <v>51</v>
      </c>
      <c r="B60" s="9"/>
      <c r="C60" s="8">
        <v>50000</v>
      </c>
      <c r="D60" s="8">
        <v>50000</v>
      </c>
      <c r="E60" s="7"/>
      <c r="F60" s="9"/>
    </row>
    <row r="61" spans="1:6" ht="16.5" customHeight="1" x14ac:dyDescent="0.25">
      <c r="A61" s="36" t="s">
        <v>52</v>
      </c>
      <c r="B61" s="4">
        <f>B62+B63+B64+B65+B66+B67+B68+B69+B70+B71+B72+B73+B74+B76+B77</f>
        <v>149000</v>
      </c>
      <c r="C61" s="4">
        <f>C62+C63+C64+C65+C66+C67+C68+C69+C70+C71+C72+C73+C74+C76+C77</f>
        <v>708970</v>
      </c>
      <c r="D61" s="4">
        <f>D62+D63+D64+D65+D66+D67+D68+D69+D70+D71+D72+D73+D74+D76+D77</f>
        <v>852764</v>
      </c>
      <c r="E61" s="4">
        <f>E62+E63+E64+E65+E66+E67+E68+E69+E70+E71+E72+E73+E74+E76+E77</f>
        <v>900661</v>
      </c>
      <c r="F61" s="4">
        <f>F62+F63+F64+F65+F66+F67+F68+F69+F70+F71+F72+F73+F74+F76+F77</f>
        <v>912000</v>
      </c>
    </row>
    <row r="62" spans="1:6" ht="20.100000000000001" customHeight="1" x14ac:dyDescent="0.25">
      <c r="A62" s="12" t="s">
        <v>53</v>
      </c>
      <c r="B62" s="17"/>
      <c r="C62" s="8">
        <v>20000</v>
      </c>
      <c r="D62" s="8">
        <v>24000</v>
      </c>
      <c r="E62" s="8">
        <v>26000</v>
      </c>
      <c r="F62" s="10">
        <v>28000</v>
      </c>
    </row>
    <row r="63" spans="1:6" ht="20.100000000000001" customHeight="1" x14ac:dyDescent="0.25">
      <c r="A63" s="12" t="s">
        <v>54</v>
      </c>
      <c r="B63" s="24">
        <v>20000</v>
      </c>
      <c r="C63" s="8">
        <v>20000</v>
      </c>
      <c r="D63" s="8">
        <v>24000</v>
      </c>
      <c r="E63" s="8">
        <v>26000</v>
      </c>
      <c r="F63" s="10">
        <v>28000</v>
      </c>
    </row>
    <row r="64" spans="1:6" ht="20.100000000000001" customHeight="1" x14ac:dyDescent="0.25">
      <c r="A64" s="13" t="s">
        <v>55</v>
      </c>
      <c r="B64" s="9"/>
      <c r="C64" s="8">
        <v>5000</v>
      </c>
      <c r="D64" s="8">
        <v>6000</v>
      </c>
      <c r="E64" s="8">
        <v>6000</v>
      </c>
      <c r="F64" s="10">
        <v>7000</v>
      </c>
    </row>
    <row r="65" spans="1:6" ht="20.100000000000001" customHeight="1" x14ac:dyDescent="0.25">
      <c r="A65" s="13" t="s">
        <v>56</v>
      </c>
      <c r="B65" s="9"/>
      <c r="C65" s="8">
        <v>50000</v>
      </c>
      <c r="D65" s="8">
        <v>80000</v>
      </c>
      <c r="E65" s="8">
        <v>80000</v>
      </c>
      <c r="F65" s="10">
        <v>80000</v>
      </c>
    </row>
    <row r="66" spans="1:6" ht="20.100000000000001" customHeight="1" x14ac:dyDescent="0.25">
      <c r="A66" s="13" t="s">
        <v>57</v>
      </c>
      <c r="B66" s="9"/>
      <c r="C66" s="8">
        <v>30000</v>
      </c>
      <c r="D66" s="8">
        <v>36000</v>
      </c>
      <c r="E66" s="8">
        <v>39000</v>
      </c>
      <c r="F66" s="10">
        <v>40000</v>
      </c>
    </row>
    <row r="67" spans="1:6" ht="20.100000000000001" customHeight="1" x14ac:dyDescent="0.25">
      <c r="A67" s="13" t="s">
        <v>58</v>
      </c>
      <c r="B67" s="9"/>
      <c r="C67" s="8">
        <v>55000</v>
      </c>
      <c r="D67" s="8">
        <v>60000</v>
      </c>
      <c r="E67" s="8">
        <v>60000</v>
      </c>
      <c r="F67" s="10">
        <v>60000</v>
      </c>
    </row>
    <row r="68" spans="1:6" ht="20.100000000000001" customHeight="1" x14ac:dyDescent="0.25">
      <c r="A68" s="13" t="s">
        <v>59</v>
      </c>
      <c r="B68" s="10">
        <v>86200</v>
      </c>
      <c r="C68" s="8">
        <v>190320</v>
      </c>
      <c r="D68" s="8">
        <v>228384</v>
      </c>
      <c r="E68" s="8">
        <v>247416</v>
      </c>
      <c r="F68" s="10">
        <v>250000</v>
      </c>
    </row>
    <row r="69" spans="1:6" ht="20.100000000000001" customHeight="1" x14ac:dyDescent="0.25">
      <c r="A69" s="15" t="s">
        <v>60</v>
      </c>
      <c r="B69" s="9"/>
      <c r="C69" s="8">
        <v>30000</v>
      </c>
      <c r="D69" s="8">
        <v>36000</v>
      </c>
      <c r="E69" s="8">
        <v>39000</v>
      </c>
      <c r="F69" s="10">
        <v>40000</v>
      </c>
    </row>
    <row r="70" spans="1:6" ht="29.25" customHeight="1" x14ac:dyDescent="0.25">
      <c r="A70" s="13" t="s">
        <v>61</v>
      </c>
      <c r="B70" s="9"/>
      <c r="C70" s="8">
        <v>60000</v>
      </c>
      <c r="D70" s="8">
        <v>60000</v>
      </c>
      <c r="E70" s="8">
        <v>70000</v>
      </c>
      <c r="F70" s="10">
        <v>70000</v>
      </c>
    </row>
    <row r="71" spans="1:6" ht="27.75" customHeight="1" x14ac:dyDescent="0.25">
      <c r="A71" s="13" t="s">
        <v>62</v>
      </c>
      <c r="B71" s="9"/>
      <c r="C71" s="8">
        <v>49000</v>
      </c>
      <c r="D71" s="8">
        <v>58800</v>
      </c>
      <c r="E71" s="8">
        <v>63700</v>
      </c>
      <c r="F71" s="10">
        <v>65000</v>
      </c>
    </row>
    <row r="72" spans="1:6" ht="27.75" customHeight="1" x14ac:dyDescent="0.25">
      <c r="A72" s="13" t="s">
        <v>63</v>
      </c>
      <c r="B72" s="9"/>
      <c r="C72" s="8">
        <v>40000</v>
      </c>
      <c r="D72" s="8">
        <v>50000</v>
      </c>
      <c r="E72" s="8">
        <v>50000</v>
      </c>
      <c r="F72" s="10">
        <v>50000</v>
      </c>
    </row>
    <row r="73" spans="1:6" ht="27.75" customHeight="1" x14ac:dyDescent="0.25">
      <c r="A73" s="12" t="s">
        <v>64</v>
      </c>
      <c r="B73" s="17"/>
      <c r="C73" s="8">
        <v>39650</v>
      </c>
      <c r="D73" s="8">
        <v>47580</v>
      </c>
      <c r="E73" s="8">
        <v>51545</v>
      </c>
      <c r="F73" s="10">
        <v>52000</v>
      </c>
    </row>
    <row r="74" spans="1:6" ht="27.75" customHeight="1" x14ac:dyDescent="0.25">
      <c r="A74" s="13" t="s">
        <v>65</v>
      </c>
      <c r="B74" s="9"/>
      <c r="C74" s="8">
        <v>20000</v>
      </c>
      <c r="D74" s="8">
        <v>20000</v>
      </c>
      <c r="E74" s="8">
        <v>20000</v>
      </c>
      <c r="F74" s="10">
        <v>20000</v>
      </c>
    </row>
    <row r="75" spans="1:6" ht="15.75" x14ac:dyDescent="0.25">
      <c r="A75" s="36">
        <v>1</v>
      </c>
      <c r="B75" s="36">
        <v>2</v>
      </c>
      <c r="C75" s="2">
        <v>3</v>
      </c>
      <c r="D75" s="2">
        <v>4</v>
      </c>
      <c r="E75" s="2">
        <v>5</v>
      </c>
      <c r="F75" s="36">
        <v>6</v>
      </c>
    </row>
    <row r="76" spans="1:6" ht="27.75" customHeight="1" x14ac:dyDescent="0.25">
      <c r="A76" s="13" t="s">
        <v>66</v>
      </c>
      <c r="B76" s="9"/>
      <c r="C76" s="8">
        <v>20000</v>
      </c>
      <c r="D76" s="8">
        <v>22000</v>
      </c>
      <c r="E76" s="8">
        <v>22000</v>
      </c>
      <c r="F76" s="10">
        <v>22000</v>
      </c>
    </row>
    <row r="77" spans="1:6" ht="27.75" customHeight="1" x14ac:dyDescent="0.25">
      <c r="A77" s="13" t="s">
        <v>67</v>
      </c>
      <c r="B77" s="10">
        <v>42800</v>
      </c>
      <c r="C77" s="8">
        <v>80000</v>
      </c>
      <c r="D77" s="8">
        <v>100000</v>
      </c>
      <c r="E77" s="8">
        <v>100000</v>
      </c>
      <c r="F77" s="10">
        <v>100000</v>
      </c>
    </row>
    <row r="78" spans="1:6" ht="27.75" customHeight="1" x14ac:dyDescent="0.25">
      <c r="A78" s="16" t="s">
        <v>68</v>
      </c>
      <c r="B78" s="4">
        <f>B79</f>
        <v>0</v>
      </c>
      <c r="C78" s="4">
        <f>C79</f>
        <v>70000</v>
      </c>
      <c r="D78" s="4">
        <f>D79</f>
        <v>90000</v>
      </c>
      <c r="E78" s="4">
        <f>E79</f>
        <v>100000</v>
      </c>
      <c r="F78" s="4">
        <f>F79</f>
        <v>120000</v>
      </c>
    </row>
    <row r="79" spans="1:6" ht="27.75" customHeight="1" x14ac:dyDescent="0.25">
      <c r="A79" s="15" t="s">
        <v>69</v>
      </c>
      <c r="B79" s="9"/>
      <c r="C79" s="8">
        <v>70000</v>
      </c>
      <c r="D79" s="8">
        <v>90000</v>
      </c>
      <c r="E79" s="8">
        <v>100000</v>
      </c>
      <c r="F79" s="10">
        <v>120000</v>
      </c>
    </row>
    <row r="80" spans="1:6" ht="27.75" customHeight="1" x14ac:dyDescent="0.25">
      <c r="A80" s="16" t="s">
        <v>70</v>
      </c>
      <c r="B80" s="4">
        <f>B81+B82+B83+B84</f>
        <v>0</v>
      </c>
      <c r="C80" s="4">
        <f>C81+C82+C83+C84</f>
        <v>0</v>
      </c>
      <c r="D80" s="4">
        <f>D81+D82+D83+D84</f>
        <v>10710000</v>
      </c>
      <c r="E80" s="4">
        <f>E81+E82+E83+E84</f>
        <v>0</v>
      </c>
      <c r="F80" s="4">
        <f>F81+F82+F83+F84</f>
        <v>0</v>
      </c>
    </row>
    <row r="81" spans="1:6" ht="46.5" customHeight="1" x14ac:dyDescent="0.25">
      <c r="A81" s="17" t="s">
        <v>71</v>
      </c>
      <c r="B81" s="17"/>
      <c r="C81" s="8"/>
      <c r="D81" s="8">
        <v>3810000</v>
      </c>
      <c r="E81" s="8"/>
      <c r="F81" s="10"/>
    </row>
    <row r="82" spans="1:6" ht="60" customHeight="1" x14ac:dyDescent="0.25">
      <c r="A82" s="6" t="s">
        <v>72</v>
      </c>
      <c r="B82" s="17"/>
      <c r="C82" s="8"/>
      <c r="D82" s="8">
        <v>2984491</v>
      </c>
      <c r="E82" s="8"/>
      <c r="F82" s="10"/>
    </row>
    <row r="83" spans="1:6" ht="60" customHeight="1" x14ac:dyDescent="0.25">
      <c r="A83" s="6" t="s">
        <v>73</v>
      </c>
      <c r="B83" s="17"/>
      <c r="C83" s="8"/>
      <c r="D83" s="8">
        <v>1546055</v>
      </c>
      <c r="E83" s="8"/>
      <c r="F83" s="10"/>
    </row>
    <row r="84" spans="1:6" ht="60" customHeight="1" x14ac:dyDescent="0.25">
      <c r="A84" s="6" t="s">
        <v>74</v>
      </c>
      <c r="B84" s="17"/>
      <c r="C84" s="8"/>
      <c r="D84" s="8">
        <v>2369454</v>
      </c>
      <c r="E84" s="8"/>
      <c r="F84" s="10"/>
    </row>
    <row r="85" spans="1:6" ht="27.75" customHeight="1" x14ac:dyDescent="0.25">
      <c r="A85" s="11" t="s">
        <v>105</v>
      </c>
      <c r="B85" s="4">
        <f>B86+B87+B92+B93</f>
        <v>406449.05</v>
      </c>
      <c r="C85" s="4">
        <f>C86+C87+C92+C93</f>
        <v>3411158</v>
      </c>
      <c r="D85" s="4">
        <f>D86+D87+D92+D93</f>
        <v>5000000</v>
      </c>
      <c r="E85" s="4">
        <f>E86+E87+E92+E93</f>
        <v>1300000</v>
      </c>
      <c r="F85" s="4">
        <f>F86+F87+F92+F93</f>
        <v>800000</v>
      </c>
    </row>
    <row r="86" spans="1:6" ht="18.75" customHeight="1" x14ac:dyDescent="0.25">
      <c r="A86" s="12" t="s">
        <v>104</v>
      </c>
      <c r="B86" s="8">
        <v>324263.92</v>
      </c>
      <c r="C86" s="8">
        <v>200000</v>
      </c>
      <c r="D86" s="4"/>
      <c r="E86" s="4"/>
      <c r="F86" s="4"/>
    </row>
    <row r="87" spans="1:6" ht="23.25" customHeight="1" x14ac:dyDescent="0.25">
      <c r="A87" s="13" t="s">
        <v>98</v>
      </c>
      <c r="B87" s="8">
        <f>B88+B89+B90</f>
        <v>25399.07</v>
      </c>
      <c r="C87" s="8">
        <f>C88+C89+C90</f>
        <v>1711158</v>
      </c>
      <c r="D87" s="8">
        <f>D88+D89+D90</f>
        <v>2000000</v>
      </c>
      <c r="E87" s="8">
        <f>E88+E89+E90</f>
        <v>1300000</v>
      </c>
      <c r="F87" s="8">
        <f>F88+F89+F90</f>
        <v>800000</v>
      </c>
    </row>
    <row r="88" spans="1:6" ht="30.75" customHeight="1" x14ac:dyDescent="0.25">
      <c r="A88" s="13" t="s">
        <v>75</v>
      </c>
      <c r="B88" s="9"/>
      <c r="C88" s="8">
        <v>850000</v>
      </c>
      <c r="D88" s="8">
        <v>928000</v>
      </c>
      <c r="E88" s="8">
        <v>700000</v>
      </c>
      <c r="F88" s="10">
        <v>700000</v>
      </c>
    </row>
    <row r="89" spans="1:6" ht="46.5" customHeight="1" x14ac:dyDescent="0.25">
      <c r="A89" s="6" t="s">
        <v>76</v>
      </c>
      <c r="B89" s="17"/>
      <c r="C89" s="8">
        <v>747158</v>
      </c>
      <c r="D89" s="8">
        <v>928000</v>
      </c>
      <c r="E89" s="8">
        <v>456000</v>
      </c>
      <c r="F89" s="10"/>
    </row>
    <row r="90" spans="1:6" ht="48" customHeight="1" x14ac:dyDescent="0.25">
      <c r="A90" s="13" t="s">
        <v>77</v>
      </c>
      <c r="B90" s="9">
        <v>25399.07</v>
      </c>
      <c r="C90" s="8">
        <v>114000</v>
      </c>
      <c r="D90" s="8">
        <v>144000</v>
      </c>
      <c r="E90" s="8">
        <v>144000</v>
      </c>
      <c r="F90" s="10">
        <v>100000</v>
      </c>
    </row>
    <row r="91" spans="1:6" ht="15.75" x14ac:dyDescent="0.25">
      <c r="A91" s="36">
        <v>1</v>
      </c>
      <c r="B91" s="36">
        <v>2</v>
      </c>
      <c r="C91" s="2">
        <v>3</v>
      </c>
      <c r="D91" s="2">
        <v>4</v>
      </c>
      <c r="E91" s="2">
        <v>5</v>
      </c>
      <c r="F91" s="36">
        <v>6</v>
      </c>
    </row>
    <row r="92" spans="1:6" ht="39" customHeight="1" x14ac:dyDescent="0.25">
      <c r="A92" s="13" t="s">
        <v>103</v>
      </c>
      <c r="B92" s="9">
        <v>56786.06</v>
      </c>
      <c r="C92" s="8"/>
      <c r="D92" s="8"/>
      <c r="E92" s="8"/>
      <c r="F92" s="10"/>
    </row>
    <row r="93" spans="1:6" ht="19.5" customHeight="1" x14ac:dyDescent="0.25">
      <c r="A93" s="15" t="s">
        <v>78</v>
      </c>
      <c r="B93" s="9"/>
      <c r="C93" s="8">
        <f>C94+C95</f>
        <v>1500000</v>
      </c>
      <c r="D93" s="8">
        <f>D94+D95</f>
        <v>3000000</v>
      </c>
      <c r="E93" s="8">
        <f>E94+E95</f>
        <v>0</v>
      </c>
      <c r="F93" s="8">
        <f>F94+F95</f>
        <v>0</v>
      </c>
    </row>
    <row r="94" spans="1:6" ht="30" customHeight="1" x14ac:dyDescent="0.25">
      <c r="A94" s="12" t="s">
        <v>79</v>
      </c>
      <c r="B94" s="17"/>
      <c r="C94" s="8">
        <v>1500000</v>
      </c>
      <c r="D94" s="8"/>
      <c r="E94" s="8"/>
      <c r="F94" s="10"/>
    </row>
    <row r="95" spans="1:6" ht="34.5" customHeight="1" x14ac:dyDescent="0.25">
      <c r="A95" s="12" t="s">
        <v>80</v>
      </c>
      <c r="B95" s="17"/>
      <c r="C95" s="8"/>
      <c r="D95" s="8">
        <v>3000000</v>
      </c>
      <c r="E95" s="8"/>
      <c r="F95" s="10"/>
    </row>
    <row r="96" spans="1:6" ht="27.75" customHeight="1" x14ac:dyDescent="0.25">
      <c r="A96" s="12" t="s">
        <v>95</v>
      </c>
      <c r="B96" s="17"/>
      <c r="C96" s="4">
        <f>C97</f>
        <v>1000000</v>
      </c>
      <c r="D96" s="4">
        <f>D97</f>
        <v>0</v>
      </c>
      <c r="E96" s="4">
        <f>E97</f>
        <v>0</v>
      </c>
      <c r="F96" s="4">
        <f>F97</f>
        <v>0</v>
      </c>
    </row>
    <row r="97" spans="1:6" ht="33" customHeight="1" x14ac:dyDescent="0.25">
      <c r="A97" s="12" t="s">
        <v>81</v>
      </c>
      <c r="B97" s="17"/>
      <c r="C97" s="8">
        <v>1000000</v>
      </c>
      <c r="D97" s="8"/>
      <c r="E97" s="8"/>
      <c r="F97" s="10"/>
    </row>
    <row r="98" spans="1:6" ht="32.25" customHeight="1" x14ac:dyDescent="0.25">
      <c r="A98" s="5" t="s">
        <v>82</v>
      </c>
      <c r="B98" s="3"/>
      <c r="C98" s="4">
        <f>C99+C100+C101</f>
        <v>550000</v>
      </c>
      <c r="D98" s="4">
        <f>D99+D100+D101</f>
        <v>300000</v>
      </c>
      <c r="E98" s="4">
        <f>E99+E100+E101</f>
        <v>300000</v>
      </c>
      <c r="F98" s="4">
        <f>F99+F100+F101</f>
        <v>300000</v>
      </c>
    </row>
    <row r="99" spans="1:6" ht="74.25" customHeight="1" x14ac:dyDescent="0.25">
      <c r="A99" s="33" t="s">
        <v>96</v>
      </c>
      <c r="B99" s="18"/>
      <c r="C99" s="8">
        <v>300000</v>
      </c>
      <c r="D99" s="8"/>
      <c r="E99" s="8"/>
      <c r="F99" s="10"/>
    </row>
    <row r="100" spans="1:6" ht="45" customHeight="1" x14ac:dyDescent="0.25">
      <c r="A100" s="33" t="s">
        <v>83</v>
      </c>
      <c r="B100" s="18"/>
      <c r="C100" s="8">
        <v>250000</v>
      </c>
      <c r="D100" s="8"/>
      <c r="E100" s="8"/>
      <c r="F100" s="10"/>
    </row>
    <row r="101" spans="1:6" ht="45" customHeight="1" x14ac:dyDescent="0.25">
      <c r="A101" s="17" t="s">
        <v>108</v>
      </c>
      <c r="B101" s="18"/>
      <c r="C101" s="8"/>
      <c r="D101" s="8">
        <v>300000</v>
      </c>
      <c r="E101" s="8">
        <v>300000</v>
      </c>
      <c r="F101" s="8">
        <v>300000</v>
      </c>
    </row>
    <row r="102" spans="1:6" ht="16.5" customHeight="1" x14ac:dyDescent="0.25">
      <c r="A102" s="3" t="s">
        <v>84</v>
      </c>
      <c r="B102" s="4">
        <f>B103+B104+B105+B106+B108+B109+B110+B111+B112+B113</f>
        <v>4418000</v>
      </c>
      <c r="C102" s="4">
        <f>C103+C104+C105+C106+C108+C109+C110+C111+C112+C113</f>
        <v>2010000</v>
      </c>
      <c r="D102" s="4">
        <f>D103+D104+D105+D106+D108+D109+D110+D111+D112+D113</f>
        <v>3785000</v>
      </c>
      <c r="E102" s="4">
        <f>E103+E104+E105+E106+E108+E109+E110+E111+E112+E113</f>
        <v>4395000</v>
      </c>
      <c r="F102" s="4">
        <f>F103+F104+F105+F106+F108+F109+F110+F111+F112+F113</f>
        <v>3080000</v>
      </c>
    </row>
    <row r="103" spans="1:6" ht="33" customHeight="1" x14ac:dyDescent="0.25">
      <c r="A103" s="13" t="s">
        <v>86</v>
      </c>
      <c r="B103" s="9"/>
      <c r="C103" s="8">
        <v>1660000</v>
      </c>
      <c r="D103" s="8"/>
      <c r="E103" s="7"/>
      <c r="F103" s="9"/>
    </row>
    <row r="104" spans="1:6" ht="45.75" customHeight="1" x14ac:dyDescent="0.25">
      <c r="A104" s="13" t="s">
        <v>85</v>
      </c>
      <c r="B104" s="9"/>
      <c r="C104" s="8"/>
      <c r="D104" s="8">
        <v>2525000</v>
      </c>
      <c r="E104" s="7"/>
      <c r="F104" s="9"/>
    </row>
    <row r="105" spans="1:6" ht="79.5" customHeight="1" x14ac:dyDescent="0.25">
      <c r="A105" s="13" t="s">
        <v>109</v>
      </c>
      <c r="B105" s="10">
        <v>978000</v>
      </c>
      <c r="C105" s="19"/>
      <c r="D105" s="19"/>
      <c r="E105" s="7"/>
      <c r="F105" s="9"/>
    </row>
    <row r="106" spans="1:6" ht="20.25" customHeight="1" x14ac:dyDescent="0.25">
      <c r="A106" s="13" t="s">
        <v>89</v>
      </c>
      <c r="B106" s="10"/>
      <c r="C106" s="8">
        <v>350000</v>
      </c>
      <c r="D106" s="8"/>
      <c r="E106" s="7"/>
      <c r="F106" s="9"/>
    </row>
    <row r="107" spans="1:6" ht="15.75" x14ac:dyDescent="0.25">
      <c r="A107" s="36">
        <v>1</v>
      </c>
      <c r="B107" s="36">
        <v>2</v>
      </c>
      <c r="C107" s="2">
        <v>3</v>
      </c>
      <c r="D107" s="2">
        <v>4</v>
      </c>
      <c r="E107" s="2">
        <v>5</v>
      </c>
      <c r="F107" s="36">
        <v>6</v>
      </c>
    </row>
    <row r="108" spans="1:6" ht="44.25" customHeight="1" x14ac:dyDescent="0.25">
      <c r="A108" s="6" t="s">
        <v>107</v>
      </c>
      <c r="B108" s="24">
        <v>1670000</v>
      </c>
      <c r="C108" s="8"/>
      <c r="D108" s="7"/>
      <c r="E108" s="37"/>
      <c r="F108" s="9"/>
    </row>
    <row r="109" spans="1:6" ht="30" customHeight="1" x14ac:dyDescent="0.25">
      <c r="A109" s="6" t="s">
        <v>87</v>
      </c>
      <c r="B109" s="24">
        <v>1770000</v>
      </c>
      <c r="C109" s="8"/>
      <c r="D109" s="7"/>
      <c r="E109" s="8"/>
      <c r="F109" s="9"/>
    </row>
    <row r="110" spans="1:6" ht="30" customHeight="1" x14ac:dyDescent="0.25">
      <c r="A110" s="6" t="s">
        <v>88</v>
      </c>
      <c r="B110" s="24"/>
      <c r="C110" s="28"/>
      <c r="D110" s="7"/>
      <c r="E110" s="7"/>
      <c r="F110" s="8">
        <v>3080000</v>
      </c>
    </row>
    <row r="111" spans="1:6" ht="14.25" customHeight="1" x14ac:dyDescent="0.25">
      <c r="A111" s="6" t="s">
        <v>90</v>
      </c>
      <c r="B111" s="24"/>
      <c r="C111" s="28"/>
      <c r="D111" s="10">
        <v>1260000</v>
      </c>
      <c r="E111" s="37"/>
      <c r="F111" s="10"/>
    </row>
    <row r="112" spans="1:6" ht="18" customHeight="1" x14ac:dyDescent="0.25">
      <c r="A112" s="25" t="s">
        <v>99</v>
      </c>
      <c r="B112" s="27"/>
      <c r="C112" s="28"/>
      <c r="D112" s="28"/>
      <c r="E112" s="27">
        <v>1800000</v>
      </c>
      <c r="F112" s="28"/>
    </row>
    <row r="113" spans="1:6" ht="30" customHeight="1" x14ac:dyDescent="0.25">
      <c r="A113" s="26" t="s">
        <v>100</v>
      </c>
      <c r="B113" s="29"/>
      <c r="C113" s="28"/>
      <c r="D113" s="28"/>
      <c r="E113" s="27">
        <v>2595000</v>
      </c>
      <c r="F113" s="28"/>
    </row>
    <row r="114" spans="1:6" ht="30" customHeight="1" x14ac:dyDescent="0.25">
      <c r="A114" s="32" t="s">
        <v>106</v>
      </c>
      <c r="B114" s="34">
        <v>2458</v>
      </c>
      <c r="C114" s="35">
        <v>10000</v>
      </c>
      <c r="D114" s="35">
        <v>15000</v>
      </c>
      <c r="E114" s="35">
        <v>15000</v>
      </c>
      <c r="F114" s="35">
        <v>15000</v>
      </c>
    </row>
    <row r="115" spans="1:6" ht="30" customHeight="1" x14ac:dyDescent="0.25"/>
    <row r="116" spans="1:6" ht="30" customHeight="1" x14ac:dyDescent="0.25"/>
    <row r="117" spans="1:6" ht="18.75" x14ac:dyDescent="0.25">
      <c r="A117" s="1"/>
      <c r="B117" s="1"/>
    </row>
    <row r="118" spans="1:6" ht="18.75" x14ac:dyDescent="0.25">
      <c r="A118" s="1"/>
      <c r="B118" s="1"/>
    </row>
  </sheetData>
  <mergeCells count="7">
    <mergeCell ref="A7:A8"/>
    <mergeCell ref="E1:F1"/>
    <mergeCell ref="E2:F2"/>
    <mergeCell ref="E3:F3"/>
    <mergeCell ref="A4:F4"/>
    <mergeCell ref="A5:F5"/>
    <mergeCell ref="A6:F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(3)</vt:lpstr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2026-02-05T13:04:23Z</dcterms:modified>
</cp:coreProperties>
</file>