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05" yWindow="-105" windowWidth="23250" windowHeight="12450" activeTab="1"/>
  </bookViews>
  <sheets>
    <sheet name="додаток 3" sheetId="5" r:id="rId1"/>
    <sheet name="додаток 6" sheetId="7" r:id="rId2"/>
  </sheets>
  <definedNames>
    <definedName name="_xlnm.Print_Area" localSheetId="0">'додаток 3'!$A$1:$P$103</definedName>
  </definedNames>
  <calcPr calcId="145621"/>
</workbook>
</file>

<file path=xl/calcChain.xml><?xml version="1.0" encoding="utf-8"?>
<calcChain xmlns="http://schemas.openxmlformats.org/spreadsheetml/2006/main">
  <c r="H51" i="7" l="1"/>
  <c r="H45" i="7"/>
  <c r="H22" i="7"/>
  <c r="G22" i="7" s="1"/>
  <c r="H13" i="7"/>
  <c r="H16" i="7"/>
  <c r="G84" i="7" l="1"/>
  <c r="G83" i="7"/>
  <c r="G82" i="7"/>
  <c r="J81" i="7"/>
  <c r="I81" i="7"/>
  <c r="H81" i="7"/>
  <c r="H76" i="7" s="1"/>
  <c r="H75" i="7" s="1"/>
  <c r="G81" i="7"/>
  <c r="G80" i="7"/>
  <c r="G79" i="7"/>
  <c r="G78" i="7"/>
  <c r="J77" i="7"/>
  <c r="I77" i="7"/>
  <c r="H77" i="7"/>
  <c r="G74" i="7"/>
  <c r="G73" i="7"/>
  <c r="J72" i="7"/>
  <c r="J71" i="7" s="1"/>
  <c r="I72" i="7"/>
  <c r="I71" i="7" s="1"/>
  <c r="H72" i="7"/>
  <c r="H71" i="7"/>
  <c r="G70" i="7"/>
  <c r="G69" i="7"/>
  <c r="G68" i="7"/>
  <c r="G67" i="7"/>
  <c r="G66" i="7"/>
  <c r="G65" i="7"/>
  <c r="G64" i="7"/>
  <c r="G63" i="7"/>
  <c r="G62" i="7"/>
  <c r="G61" i="7"/>
  <c r="G60" i="7"/>
  <c r="J59" i="7"/>
  <c r="J58" i="7" s="1"/>
  <c r="I59" i="7"/>
  <c r="I58" i="7" s="1"/>
  <c r="H59" i="7"/>
  <c r="H58" i="7" s="1"/>
  <c r="G57" i="7"/>
  <c r="G56" i="7"/>
  <c r="G55" i="7"/>
  <c r="G54" i="7"/>
  <c r="G53" i="7"/>
  <c r="G52" i="7"/>
  <c r="G51" i="7"/>
  <c r="G50" i="7"/>
  <c r="J49" i="7"/>
  <c r="J48" i="7" s="1"/>
  <c r="I49" i="7"/>
  <c r="I48" i="7" s="1"/>
  <c r="H49" i="7"/>
  <c r="H48" i="7" s="1"/>
  <c r="G47" i="7"/>
  <c r="G46" i="7"/>
  <c r="G45" i="7"/>
  <c r="G44" i="7"/>
  <c r="G43" i="7"/>
  <c r="G42" i="7"/>
  <c r="G41" i="7"/>
  <c r="G40" i="7"/>
  <c r="G39" i="7"/>
  <c r="G38" i="7"/>
  <c r="G37" i="7"/>
  <c r="G36" i="7"/>
  <c r="G35" i="7"/>
  <c r="G34" i="7"/>
  <c r="G33" i="7"/>
  <c r="G32" i="7"/>
  <c r="G31" i="7"/>
  <c r="G30" i="7"/>
  <c r="G29" i="7"/>
  <c r="G28" i="7"/>
  <c r="G27" i="7"/>
  <c r="G26" i="7"/>
  <c r="G25" i="7"/>
  <c r="G24" i="7"/>
  <c r="G23" i="7"/>
  <c r="G21" i="7"/>
  <c r="J20" i="7"/>
  <c r="J19" i="7" s="1"/>
  <c r="I20" i="7"/>
  <c r="I19" i="7" s="1"/>
  <c r="H20" i="7"/>
  <c r="H19" i="7" s="1"/>
  <c r="G18" i="7"/>
  <c r="G17" i="7"/>
  <c r="G16" i="7"/>
  <c r="G15" i="7"/>
  <c r="G14" i="7"/>
  <c r="G13" i="7"/>
  <c r="G12" i="7"/>
  <c r="G11" i="7" s="1"/>
  <c r="J11" i="7"/>
  <c r="J10" i="7" s="1"/>
  <c r="I11" i="7"/>
  <c r="I10" i="7" s="1"/>
  <c r="H11" i="7"/>
  <c r="H10" i="7" s="1"/>
  <c r="J76" i="7" l="1"/>
  <c r="J75" i="7" s="1"/>
  <c r="G20" i="7"/>
  <c r="G19" i="7" s="1"/>
  <c r="G59" i="7"/>
  <c r="G58" i="7" s="1"/>
  <c r="G77" i="7"/>
  <c r="G76" i="7" s="1"/>
  <c r="G75" i="7" s="1"/>
  <c r="G49" i="7"/>
  <c r="G48" i="7" s="1"/>
  <c r="J85" i="7"/>
  <c r="G10" i="7"/>
  <c r="G71" i="7"/>
  <c r="G72" i="7"/>
  <c r="H85" i="7"/>
  <c r="I76" i="7"/>
  <c r="I75" i="7" s="1"/>
  <c r="I85" i="7" s="1"/>
  <c r="G85" i="7" l="1"/>
</calcChain>
</file>

<file path=xl/sharedStrings.xml><?xml version="1.0" encoding="utf-8"?>
<sst xmlns="http://schemas.openxmlformats.org/spreadsheetml/2006/main" count="786" uniqueCount="325">
  <si>
    <t>0453600000</t>
  </si>
  <si>
    <t>(код бюджету)</t>
  </si>
  <si>
    <t>(грн)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</si>
  <si>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</si>
  <si>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</si>
  <si>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</si>
  <si>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</si>
  <si>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</si>
  <si>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X</t>
  </si>
  <si>
    <t>Інші субвенції з місцевого бюджету</t>
  </si>
  <si>
    <t>Додаток 3</t>
  </si>
  <si>
    <t>РОЗПОДІЛ</t>
  </si>
  <si>
    <t>видатків міського бюджету на 2026рік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</si>
  <si>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</si>
  <si>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</si>
  <si>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</si>
  <si>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</si>
  <si>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</si>
  <si>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Разом</t>
  </si>
  <si>
    <t>видатки споживання</t>
  </si>
  <si>
    <t>з них</t>
  </si>
  <si>
    <t>видатки розвитку</t>
  </si>
  <si>
    <t>оплата праці</t>
  </si>
  <si>
    <t>комунальні послуги та енергоносії</t>
  </si>
  <si>
    <t>0100000</t>
  </si>
  <si>
    <t>Верхньоднiпровська мiська рада</t>
  </si>
  <si>
    <t>0110000</t>
  </si>
  <si>
    <t>0110150</t>
  </si>
  <si>
    <t>0150</t>
  </si>
  <si>
    <t>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</si>
  <si>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</si>
  <si>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0110180</t>
  </si>
  <si>
    <t>0180</t>
  </si>
  <si>
    <t>0133</t>
  </si>
  <si>
    <t>Інша діяльність у сфері державного управління</t>
  </si>
  <si>
    <t>0112010</t>
  </si>
  <si>
    <t>2010</t>
  </si>
  <si>
    <t>0731</t>
  </si>
  <si>
    <t>Багатопрофільна стаціонарна медична допомога населенню</t>
  </si>
  <si>
    <t>0112111</t>
  </si>
  <si>
    <t>2111</t>
  </si>
  <si>
    <t>0726</t>
  </si>
  <si>
    <t>Первинна медична допомога населенню, що надається центрами первинної медичної (медико-санітарної) допомоги</t>
  </si>
  <si>
    <t>0112170</t>
  </si>
  <si>
    <t>2170</t>
  </si>
  <si>
    <t>0763</t>
  </si>
  <si>
    <t>Підготовка та реалізація публічних інвестиційних проектів / програм публічних інвестицій за рахунок коштів місцевого бюджету в галузі охорони здоров`я</t>
  </si>
  <si>
    <t>0117130</t>
  </si>
  <si>
    <t>7130</t>
  </si>
  <si>
    <t>0421</t>
  </si>
  <si>
    <t>Здійснення заходів із землеустрою</t>
  </si>
  <si>
    <t>0117680</t>
  </si>
  <si>
    <t>7680</t>
  </si>
  <si>
    <t>0490</t>
  </si>
  <si>
    <t>Членські внески до асоціацій органів місцевого самоврядування</t>
  </si>
  <si>
    <t>0118120</t>
  </si>
  <si>
    <t>8120</t>
  </si>
  <si>
    <t>0320</t>
  </si>
  <si>
    <t>Заходи з організації рятування на водах</t>
  </si>
  <si>
    <t>0118311</t>
  </si>
  <si>
    <t>8311</t>
  </si>
  <si>
    <t>0511</t>
  </si>
  <si>
    <t>Охорона та раціональне використання природних ресурсів</t>
  </si>
  <si>
    <t>0600000</t>
  </si>
  <si>
    <t>Вiддiл з гуманiтарних питань Верхньоднiпровської мiської ради</t>
  </si>
  <si>
    <t>0610000</t>
  </si>
  <si>
    <t>0610160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</si>
  <si>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</si>
  <si>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</si>
  <si>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0611010</t>
  </si>
  <si>
    <t>1010</t>
  </si>
  <si>
    <t>0910</t>
  </si>
  <si>
    <t>Надання дошкільної освіти</t>
  </si>
  <si>
    <t>0611021</t>
  </si>
  <si>
    <t>1021</t>
  </si>
  <si>
    <t>0921</t>
  </si>
  <si>
    <t>Надання загальної середньої освіти закладами загальної середньої освіти за рахунок коштів місцевого бюджету</t>
  </si>
  <si>
    <t>0611070</t>
  </si>
  <si>
    <t>1070</t>
  </si>
  <si>
    <t>0960</t>
  </si>
  <si>
    <t>Надання позашкільної освіти закладами позашкільної освіти, заходи із позашкільної роботи з дітьми</t>
  </si>
  <si>
    <t>0611080</t>
  </si>
  <si>
    <t>1080</t>
  </si>
  <si>
    <t>Надання спеціалізованої освіти мистецькими школами</t>
  </si>
  <si>
    <t>0611142</t>
  </si>
  <si>
    <t>1142</t>
  </si>
  <si>
    <t>0990</t>
  </si>
  <si>
    <t>Інші програми та заходи у сфері освіти</t>
  </si>
  <si>
    <t>0611151</t>
  </si>
  <si>
    <t>1151</t>
  </si>
  <si>
    <t>Забезпечення діяльності інклюзивно-ресурсних центрів за рахунок коштів місцевого бюджету</t>
  </si>
  <si>
    <t>0611160</t>
  </si>
  <si>
    <t>1160</t>
  </si>
  <si>
    <t>Забезпечення діяльності центрів професійного розвитку педагогічних працівників</t>
  </si>
  <si>
    <t>0611183</t>
  </si>
  <si>
    <t>1183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</si>
  <si>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</si>
  <si>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0611251</t>
  </si>
  <si>
    <t>1251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</si>
  <si>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безперешкодний доступ до якісної освіти - шкільні автобуси</t>
  </si>
  <si>
    <t>0611401</t>
  </si>
  <si>
    <t>1401</t>
  </si>
  <si>
    <t>Співфінансування заходів, що реалізуються за рахунок субвенції з державного бюджету місцевим бюджетам на задоволення потреб у забезпеченні безпечного освітнього середовища</t>
  </si>
  <si>
    <t>0613133</t>
  </si>
  <si>
    <t>3133</t>
  </si>
  <si>
    <t>1040</t>
  </si>
  <si>
    <t>Забезпечення молодіжними центрами соціального становлення та розвитку молоді та інші заходи у сфері молодіжної політики</t>
  </si>
  <si>
    <t>0613140</t>
  </si>
  <si>
    <t>3140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</si>
  <si>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</si>
  <si>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0614030</t>
  </si>
  <si>
    <t>4030</t>
  </si>
  <si>
    <t>0824</t>
  </si>
  <si>
    <t>Забезпечення діяльності бібліотек</t>
  </si>
  <si>
    <t>0614040</t>
  </si>
  <si>
    <t>4040</t>
  </si>
  <si>
    <t>Забезпечення діяльності музеїв i виставок</t>
  </si>
  <si>
    <t>0614060</t>
  </si>
  <si>
    <t>4060</t>
  </si>
  <si>
    <t>0828</t>
  </si>
  <si>
    <t>Забезпечення діяльності палаців i будинків культури, клубів, центрів дозвілля та iнших клубних закладів</t>
  </si>
  <si>
    <t>0614082</t>
  </si>
  <si>
    <t>4082</t>
  </si>
  <si>
    <t>0829</t>
  </si>
  <si>
    <t>Інші заходи в галузі культури і мистецтва</t>
  </si>
  <si>
    <t>0615031</t>
  </si>
  <si>
    <t>5031</t>
  </si>
  <si>
    <t>0810</t>
  </si>
  <si>
    <t>Розвиток здібностей у дітей та молоді з фізичної культури та спорту комунальними дитячо- юнацькими спортивними школами</t>
  </si>
  <si>
    <t>0615041</t>
  </si>
  <si>
    <t>5041</t>
  </si>
  <si>
    <t>Розвиток та підтримка доступної спортивної інфраструктури</t>
  </si>
  <si>
    <t>0615062</t>
  </si>
  <si>
    <t>5062</t>
  </si>
  <si>
    <t>Підтримка спорту вищих досягнень та організацій, які здійснюють фізкультурно-спортивну діяльність в регіоні</t>
  </si>
  <si>
    <t>0617640</t>
  </si>
  <si>
    <t>7640</t>
  </si>
  <si>
    <t>0470</t>
  </si>
  <si>
    <t>Заходи з енергозбереження</t>
  </si>
  <si>
    <t>0800000</t>
  </si>
  <si>
    <t>Управління соціального захисту населення та ветеранської політики Верхньодніпровської міської ради</t>
  </si>
  <si>
    <t>0810000</t>
  </si>
  <si>
    <t>0810160</t>
  </si>
  <si>
    <t>0813035</t>
  </si>
  <si>
    <t>3035</t>
  </si>
  <si>
    <t>Компенсаційні виплати за пільговий проїзд окремих категорій громадян на залізничному транспорті</t>
  </si>
  <si>
    <t>0813050</t>
  </si>
  <si>
    <t>3050</t>
  </si>
  <si>
    <t>Пільгове медичне обслуговування осіб, які постраждали внаслідок Чорнобильської катастрофи</t>
  </si>
  <si>
    <t>0813121</t>
  </si>
  <si>
    <t>3121</t>
  </si>
  <si>
    <t>Здійснення соціальної роботи та надання соціальних послуг центрами соціальних служб та центрами надання соціальних послуг особам/сім`ям, які належать до вразливих груп населення та/або перебувають у складних життєвих обставинах</t>
  </si>
  <si>
    <t>0813140</t>
  </si>
  <si>
    <t>0813160</t>
  </si>
  <si>
    <t>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</si>
  <si>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</si>
  <si>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0813191</t>
  </si>
  <si>
    <t>3191</t>
  </si>
  <si>
    <t>1030</t>
  </si>
  <si>
    <t>Інші видатки на соціальний захист ветеранів війни та праці</t>
  </si>
  <si>
    <t>0813192</t>
  </si>
  <si>
    <t>3192</t>
  </si>
  <si>
    <t>Надання фінансової підтримки громадським об`єднанням ветеранів і осіб з інвалідністю, діяльність яких має соціальну спрямованість</t>
  </si>
  <si>
    <t>0813241</t>
  </si>
  <si>
    <t>3241</t>
  </si>
  <si>
    <t>1090</t>
  </si>
  <si>
    <t>Надання комплексу послуг особам/сім`ям у сфері соціального захисту та соціального забезпечення іншими надавачами соціальних послуг</t>
  </si>
  <si>
    <t>0813242</t>
  </si>
  <si>
    <t>3242</t>
  </si>
  <si>
    <t>Інші заходи у сфері соціального захисту і соціального забезпечення</t>
  </si>
  <si>
    <t>0900000</t>
  </si>
  <si>
    <t>Служба у справах дітей Верхньодніпровської міської ради</t>
  </si>
  <si>
    <t>0910000</t>
  </si>
  <si>
    <t>0910160</t>
  </si>
  <si>
    <t>1200000</t>
  </si>
  <si>
    <t>Управління житлово-комунального господарства та капітального будівництва Верхньодніпровської міської ради</t>
  </si>
  <si>
    <t>1210000</t>
  </si>
  <si>
    <t>1210160</t>
  </si>
  <si>
    <t>1213210</t>
  </si>
  <si>
    <t>3210</t>
  </si>
  <si>
    <t>1050</t>
  </si>
  <si>
    <t>Організація та проведення громадських робіт</t>
  </si>
  <si>
    <t>1213242</t>
  </si>
  <si>
    <t>1216011</t>
  </si>
  <si>
    <t>6011</t>
  </si>
  <si>
    <t>0610</t>
  </si>
  <si>
    <t>Експлуатація та технічне обслуговування житлового фонду</t>
  </si>
  <si>
    <t>1216013</t>
  </si>
  <si>
    <t>6013</t>
  </si>
  <si>
    <t>0620</t>
  </si>
  <si>
    <t>Забезпечення діяльності водопровідно-каналізаційного господарства</t>
  </si>
  <si>
    <t>1216020</t>
  </si>
  <si>
    <t>6020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</si>
  <si>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</si>
  <si>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1216030</t>
  </si>
  <si>
    <t>6030</t>
  </si>
  <si>
    <t>Організація благоустрою населених пунктів</t>
  </si>
  <si>
    <t>1217413</t>
  </si>
  <si>
    <t>7413</t>
  </si>
  <si>
    <t>0451</t>
  </si>
  <si>
    <t>Інші заходи у сфері автотранспорту</t>
  </si>
  <si>
    <t>1218312</t>
  </si>
  <si>
    <t>8312</t>
  </si>
  <si>
    <t>0512</t>
  </si>
  <si>
    <t>Оброблення (відновлення, у тому числі сортування, та видалення) відходів</t>
  </si>
  <si>
    <t>1218340</t>
  </si>
  <si>
    <t>8340</t>
  </si>
  <si>
    <t>0540</t>
  </si>
  <si>
    <t>Природоохоронні заходи за рахунок цільових фондів</t>
  </si>
  <si>
    <t>3100000</t>
  </si>
  <si>
    <t>Відділ комунальної власності Верхньодніпровської міської ради</t>
  </si>
  <si>
    <t>3110000</t>
  </si>
  <si>
    <t>3110160</t>
  </si>
  <si>
    <t>3300000</t>
  </si>
  <si>
    <t>Відділ державної реєстрації Верхньодніпровської міської ради</t>
  </si>
  <si>
    <t>3310000</t>
  </si>
  <si>
    <t>3310160</t>
  </si>
  <si>
    <t>3700000</t>
  </si>
  <si>
    <t>Фінансовий відділ Верхньодніпровської міської ради</t>
  </si>
  <si>
    <t>3710000</t>
  </si>
  <si>
    <t>3710160</t>
  </si>
  <si>
    <t>3718710</t>
  </si>
  <si>
    <t>8710</t>
  </si>
  <si>
    <t>Резервний фонд місцевого бюджету</t>
  </si>
  <si>
    <t>3719770</t>
  </si>
  <si>
    <t>9770</t>
  </si>
  <si>
    <t>УСЬОГО</t>
  </si>
  <si>
    <t>Додаток 6</t>
  </si>
  <si>
    <t>Розподіл витрат міського бюджету на реалізацію місцевих/регіональних програм у 2026 році</t>
  </si>
  <si>
    <t>Найменування місцевої/ регіональної програми</t>
  </si>
  <si>
    <t>Дата та номер документа, яким затверджено місцеву регіональну програму</t>
  </si>
  <si>
    <t/>
  </si>
  <si>
    <t>Програма  “Здоров’я населення Верхньодніпровщини на  період  2026 – 2030 роки”</t>
  </si>
  <si>
    <t>рішення Верхньодніпровської міської ради від 16.10.2025 № 2431-46/IX</t>
  </si>
  <si>
    <t>"Здоров’я населення Верхньодніпровщини на  період  2026-2030 роки"</t>
  </si>
  <si>
    <t>Програма розвитку земельних відносин та охорони земель на території Верхньодніпровської міської територіальної громади на 2026-2030 роки"</t>
  </si>
  <si>
    <t>рішення Верхньодніпровської міської ради від 16.10.2025 року №2429-46/ІХ</t>
  </si>
  <si>
    <t>Програма «Про затвердження Програми організації рятування людей на водних об’єктах Верхньодніпровської міської територіальної громади на 2026-2030 роки</t>
  </si>
  <si>
    <t>рішення сесії Верхньодніпровської міської ради від 16.10.2025  №2413-46/ІХ</t>
  </si>
  <si>
    <t>Цільова соціальна програма "Освіта Верхньодніпровщини до 2027р"</t>
  </si>
  <si>
    <t>Рішення Верхньодніпровської міської ради від 07.11.2024 року №1964-39/ІХ (зі змінами)</t>
  </si>
  <si>
    <t>"Довгострокова комплексна програма розвитку культури, фізичної культури і спорту, реалізації молодіжної політики у Верхньодніпровській міській територіальній громаді на 2026-2028 роки"</t>
  </si>
  <si>
    <t>Рішення Верхньодніпровської міської ради від16.10.2025 року №2427-46/ІХ</t>
  </si>
  <si>
    <t>Програми розвитку та діяльності комунальної установи «Молодіжний центр відкритих можливостей» Верхньодніпровської міської ради на 2026-2028 роки</t>
  </si>
  <si>
    <t>рішення  Верхньодніпровської міської ради від 16.10.2025 № 2428-46/ІХ</t>
  </si>
  <si>
    <t>Програма оздоровлення та відпочинку дітей Верхньодніпровської міської територіальної громади на 2025-2026 роки</t>
  </si>
  <si>
    <t xml:space="preserve"> Рішення  Верхньодніпровської міської ради від 27.02.2025 року № 2056-42/IX</t>
  </si>
  <si>
    <t>рішення  Верхньодніпровської міської ради від 16.10.2025 № 2427-46/ІХ</t>
  </si>
  <si>
    <t>"Довгострокова комплексна програма розвитку культури, фізичної культури і спорту, реалізації молодіжної політики у Верхньодніпровській міській територіальній громаді на 2026-2028 роки</t>
  </si>
  <si>
    <t>Довгострокова програма  фінансового забеспечення компенсаційних виплат за перевезення пільгових категорій населення Верхньодніпровської міської територіальної громади приміським автомобільним та залізничним транспортом на 2026-2030р</t>
  </si>
  <si>
    <t>рішення Верхньодніпровської міської ради №2423-46/ІХ  від 16.10.2025</t>
  </si>
  <si>
    <t>Довгострокова програма фінансування надання соціальних послуг у Верхньодніпровській міській територіальній громаді на 2022-2026 роки</t>
  </si>
  <si>
    <t>Рішення Верхньодніпровської міської ради № 940-21/ІХ від 24.11.2022 (зі змінами)</t>
  </si>
  <si>
    <t>Рішення Верхньодніпровської міської ради №1627-33/ІХ від 18.04.2024 (зі змінами)</t>
  </si>
  <si>
    <t>Довгострокова програма фінансової підтримки громадських обєднань</t>
  </si>
  <si>
    <t>рішення Верхньодніпровської міської ради №625-13/ІХ від 09.12.2021</t>
  </si>
  <si>
    <t>Програма проведення заходів по наданню допомого населенню Верхньодніпровської міськоїтериторіальної громади на 2026-2028 р.</t>
  </si>
  <si>
    <t>Програма розвитку житлово комунального господарства, благоустрою та інфраструктури населених пунктів Верхньодніпровської міської територіальної громади на 2026-2028 роки</t>
  </si>
  <si>
    <t>Рішення Верхньодніпровської міської ради № 2417-46/ІХ від 16.10.2025</t>
  </si>
  <si>
    <t>Програма поховання громадян на кладовищах Верхньодніпровської міської територіальної громади на 2023-2027 роки</t>
  </si>
  <si>
    <t>Рішення Верхньодніпровської міської ради №947-21/ІХ від 24.11.2022р</t>
  </si>
  <si>
    <t>'Комплексна довгострокова природоохоронна програма_x000D_
Верхньодніпровської міської територіальної громади на 2018-2026р</t>
  </si>
  <si>
    <t>'Рішення Верхньодніпровської міської ради № 31-3/VIII  від 15.12.2017 (зі змінами)</t>
  </si>
  <si>
    <t>Програма захисту населення і територій від надзвичайних ситуацій техногенного та природного характеру, створення та використання матеріальних резервів для запобігання, ліквідації надзвичайних ситуацій, їх наслідків,оперативного реагування на них та забезпечення пожежної безпеки  у Верхньодніпровській міській територіальній громаді на 2023-2027 р</t>
  </si>
  <si>
    <t>рішення Верхньодніпровської міськох ради №948-21/ІХ від 24.11.2022 (зі змінами)</t>
  </si>
  <si>
    <t xml:space="preserve">  Верхньодніпровський міський голова                                                                                             Геннадій ЛЕБІДЬ</t>
  </si>
  <si>
    <t>0611031</t>
  </si>
  <si>
    <t>1031</t>
  </si>
  <si>
    <t>Надання загальної середньої освіти закладами загальної середньої освіти за рахунок освітньої субвенції</t>
  </si>
  <si>
    <t>0611152</t>
  </si>
  <si>
    <t>1152</t>
  </si>
  <si>
    <t>Забезпечення діяльності інклюзивно-ресурсних центрів за рахунок освітньої субвенції</t>
  </si>
  <si>
    <t>0611702</t>
  </si>
  <si>
    <t>1702</t>
  </si>
  <si>
    <t>Забезпечення харчуванням учнів закладів загальної середньої освіти за рахунок субвенції з державного бюджету місцевим бюджетам</t>
  </si>
  <si>
    <t>Інші заходи та заклади у сфері соціального захисту і соціального забезпечення</t>
  </si>
  <si>
    <t>0611600</t>
  </si>
  <si>
    <t>1600</t>
  </si>
  <si>
    <t>Здійснення доплат педагогічним працівникам закладів загальної середньої освіти за рахунок субвенції з державного бюджету місцевим бюджетам</t>
  </si>
  <si>
    <t>0611700</t>
  </si>
  <si>
    <t>1700</t>
  </si>
  <si>
    <t>Виконання заходів за рахунок субвенції з державного бюджету місцевим бюджетам на покращення якості гарячого харчування та фінансування харчування учнів початкових класів закладів загальної середньої освіти</t>
  </si>
  <si>
    <t>0813193</t>
  </si>
  <si>
    <t>3193</t>
  </si>
  <si>
    <t>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</t>
  </si>
  <si>
    <t>Субвенція з місцевого бюджету державному бюджету на виконання програм соціально-економічного розвитку регіонів</t>
  </si>
  <si>
    <t>3719800</t>
  </si>
  <si>
    <t>0118110</t>
  </si>
  <si>
    <t>8110</t>
  </si>
  <si>
    <t>Заходи із запобігання та ліквідації надзвичайних ситуацій та наслідків стихійного лиха</t>
  </si>
  <si>
    <t>0611279</t>
  </si>
  <si>
    <t>1279</t>
  </si>
  <si>
    <t>Реалізація заходів за рахунок освітньої субвенції з державного бюджету місцевим бюджетам (за спеціальним фондом державного бюджету) на забезпечення харчуванням учнів закладів загальної середньої освіти</t>
  </si>
  <si>
    <t>0611300</t>
  </si>
  <si>
    <t>1300</t>
  </si>
  <si>
    <t>Підготовка та реалізація публічних інвестиційних проектів / програм публічних інвестицій за рахунок коштів місцевого бюджету в галузі освіти</t>
  </si>
  <si>
    <t>Комплексна програма соціального захисту та підтримки ветеранів війни, членів їх сімей та членів сімей сімзагиблих (померлих) Захисників і Захисниць України у Верхньодніпровській міській територіальній громаді на 2024-2026р.</t>
  </si>
  <si>
    <t>Рішення Верхньодніпровської міської ради №2422-46/ІХ від 16.10.2025</t>
  </si>
  <si>
    <t>1214060</t>
  </si>
  <si>
    <t>1216091</t>
  </si>
  <si>
    <t>6091</t>
  </si>
  <si>
    <t>0640</t>
  </si>
  <si>
    <t>Підготовка та реалізація публічних інвестиційних проектів / програм публічних інвестицій за рахунок коштів місцевого бюджету в галузі житлово-комунального господарства</t>
  </si>
  <si>
    <t>3116081</t>
  </si>
  <si>
    <t>6081</t>
  </si>
  <si>
    <t>Підготовка та реалізація публічних інвестиційних проектів /програм публічних інвестицій в галузі (секторі) `Житло` за рахунок коштів місцевого бюджету</t>
  </si>
  <si>
    <t>3117130</t>
  </si>
  <si>
    <t>Рішення Верхньодніпровської міської ради №  2411-46 /ІХ від 16.10.2025</t>
  </si>
  <si>
    <t>9800</t>
  </si>
  <si>
    <t>Програма підтримки діяльності Управління Служби безпеки України у Дніпропетровській області на 2026 рік</t>
  </si>
  <si>
    <t>Програма сприяння реалізації та розвитку у сферах казначейського обслуговування на території Верхньодніпровської міської територіальної громади на 2026 рік</t>
  </si>
  <si>
    <t>Програма підтримки підрозділів територіальної оборони Верхньодніпровської міської територіальної громади, військових частин  Збройних Сил України та Національної гвардії, Першого відділу у м. Верхньодніпровськ Камяннського районного територіального центру  комплектування та соціальної підтримки на  2026-2028 роки"</t>
  </si>
  <si>
    <t xml:space="preserve">Рішення Верхньодніпровської міської ради №2410-46/ІХ від 16.10.2025 </t>
  </si>
  <si>
    <t>Питна вода Верхньодніпровської міської територіальної громади на 2025-2027 роки</t>
  </si>
  <si>
    <t>Рішення Верхньодніпровської міської ради №2064-42/ІХ від 27.02.2025р</t>
  </si>
  <si>
    <t>Рішення Верхньодніпровської міської ради № 2417-46/ІХ від 16.10.2025 (зі змінами)</t>
  </si>
  <si>
    <t>0611200</t>
  </si>
  <si>
    <t>1200</t>
  </si>
  <si>
    <t>Проведення (надання) додаткових психолого- педагогічних і корекційно-розвиткових занять (послуг) за рахунок субвенції з державного бюджету місцевим бюджетам на надання державної підтримки особам з особливими освітніми потребами</t>
  </si>
  <si>
    <t>Програма забезпечення публічного порядку та безпеки громадян у Верхньодніпровській міській територіальній громаді на 2026-2030 роки</t>
  </si>
  <si>
    <t>Програма надання субвенції з бюджету Верхньодніпровської міської територіальної громади до обласного бюджету Дніпропетровської області для підтримки комунальних підприємств, які перебувають у власності Дніпропетровської обласної ради та надають комунальні послуги на території Верхньодніпровської міської територіальної громади на 2026 рік</t>
  </si>
  <si>
    <t>Рішення Верхньодніпровської міської ради  №2600-48/ІХ від 26.02.2026</t>
  </si>
  <si>
    <t>Рішення Верхньодніпровської міської ради № 2601-48/ІХ від 26.02.2026</t>
  </si>
  <si>
    <t>Рішення Верхньодніпровської міської ради № 2602-48/ІХ від 26.02.2026</t>
  </si>
  <si>
    <t>до рішення виконавчого комітету Верхньодніпровської міської ради "Про внесення змін до рішення Верхньодніпровської міської ради від 04 грудня 2025 року № 2534-47/ІХ  «Про бюджет Верхньодніпровської  міської територіальної громади
на 2026 рік"  від     .03.2026 р. 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</si>
</sst>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-#,##0.00;#,&quot;-&quot;"/>
  </numFmts>
  <fonts count="17" x14ac:knownFonts="1"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u/>
      <sz val="10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3">
    <xf numFmtId="0" fontId="0" fillId="0" borderId="0"/>
    <xf numFmtId="0" fontId="11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16" fillId="0" borderId="0"/>
    <xf numFmtId="0" fontId="4" fillId="0" borderId="0"/>
    <xf numFmtId="0" fontId="3" fillId="0" borderId="0"/>
    <xf numFmtId="0" fontId="1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1" fillId="0" borderId="0"/>
  </cellStyleXfs>
  <cellXfs count="83">
    <xf numFmtId="0" fontId="0" fillId="0" borderId="0" xfId="0"/>
    <xf numFmtId="164" fontId="0" fillId="0" borderId="0" xfId="0" applyNumberFormat="1"/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0" fillId="0" borderId="1" xfId="0" quotePrefix="1" applyBorder="1" applyAlignment="1">
      <alignment vertical="center" wrapText="1"/>
    </xf>
    <xf numFmtId="164" fontId="0" fillId="2" borderId="1" xfId="0" applyNumberFormat="1" applyFill="1" applyBorder="1" applyAlignment="1">
      <alignment horizontal="right" vertical="center"/>
    </xf>
    <xf numFmtId="164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vertical="center"/>
    </xf>
    <xf numFmtId="0" fontId="10" fillId="2" borderId="1" xfId="0" applyFont="1" applyFill="1" applyBorder="1" applyAlignment="1">
      <alignment vertical="center" wrapText="1"/>
    </xf>
    <xf numFmtId="0" fontId="0" fillId="0" borderId="2" xfId="0" quotePrefix="1" applyBorder="1" applyAlignment="1">
      <alignment horizontal="center"/>
    </xf>
    <xf numFmtId="0" fontId="13" fillId="0" borderId="0" xfId="0" applyFont="1"/>
    <xf numFmtId="0" fontId="10" fillId="0" borderId="1" xfId="0" applyFont="1" applyBorder="1" applyAlignment="1">
      <alignment horizontal="center" vertical="center" wrapText="1"/>
    </xf>
    <xf numFmtId="0" fontId="0" fillId="0" borderId="1" xfId="0" quotePrefix="1" applyBorder="1" applyAlignment="1">
      <alignment horizontal="center" vertical="center" wrapText="1"/>
    </xf>
    <xf numFmtId="4" fontId="0" fillId="0" borderId="1" xfId="0" quotePrefix="1" applyNumberFormat="1" applyBorder="1" applyAlignment="1">
      <alignment horizontal="center" vertical="center" wrapText="1"/>
    </xf>
    <xf numFmtId="4" fontId="0" fillId="0" borderId="1" xfId="0" applyNumberFormat="1" applyBorder="1" applyAlignment="1">
      <alignment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4" fillId="0" borderId="0" xfId="0" quotePrefix="1" applyFont="1" applyAlignment="1">
      <alignment horizontal="center"/>
    </xf>
    <xf numFmtId="0" fontId="10" fillId="0" borderId="1" xfId="0" quotePrefix="1" applyFont="1" applyBorder="1" applyAlignment="1">
      <alignment vertical="center" wrapText="1"/>
    </xf>
    <xf numFmtId="164" fontId="10" fillId="2" borderId="1" xfId="0" applyNumberFormat="1" applyFont="1" applyFill="1" applyBorder="1" applyAlignment="1">
      <alignment horizontal="right" vertical="center"/>
    </xf>
    <xf numFmtId="0" fontId="12" fillId="0" borderId="1" xfId="0" applyFont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3" borderId="1" xfId="0" quotePrefix="1" applyFill="1" applyBorder="1" applyAlignment="1">
      <alignment vertical="center" wrapText="1"/>
    </xf>
    <xf numFmtId="164" fontId="0" fillId="3" borderId="1" xfId="0" applyNumberFormat="1" applyFill="1" applyBorder="1" applyAlignment="1">
      <alignment horizontal="right" vertical="center"/>
    </xf>
    <xf numFmtId="0" fontId="9" fillId="0" borderId="1" xfId="0" quotePrefix="1" applyFont="1" applyBorder="1" applyAlignment="1">
      <alignment vertical="center" wrapText="1"/>
    </xf>
    <xf numFmtId="164" fontId="9" fillId="2" borderId="1" xfId="0" applyNumberFormat="1" applyFont="1" applyFill="1" applyBorder="1" applyAlignment="1">
      <alignment horizontal="right" vertical="center"/>
    </xf>
    <xf numFmtId="0" fontId="12" fillId="3" borderId="1" xfId="0" quotePrefix="1" applyFont="1" applyFill="1" applyBorder="1" applyAlignment="1">
      <alignment vertical="center" wrapText="1"/>
    </xf>
    <xf numFmtId="4" fontId="0" fillId="0" borderId="0" xfId="0" applyNumberFormat="1"/>
    <xf numFmtId="0" fontId="0" fillId="0" borderId="0" xfId="0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11" fillId="0" borderId="1" xfId="8" quotePrefix="1" applyFont="1" applyBorder="1" applyAlignment="1">
      <alignment horizontal="center" vertical="center" wrapText="1"/>
    </xf>
    <xf numFmtId="4" fontId="11" fillId="0" borderId="1" xfId="8" quotePrefix="1" applyNumberFormat="1" applyFont="1" applyBorder="1" applyAlignment="1">
      <alignment horizontal="center" vertical="center" wrapText="1"/>
    </xf>
    <xf numFmtId="4" fontId="11" fillId="0" borderId="1" xfId="8" applyNumberFormat="1" applyFont="1" applyBorder="1" applyAlignment="1">
      <alignment vertical="center" wrapText="1"/>
    </xf>
    <xf numFmtId="0" fontId="4" fillId="0" borderId="1" xfId="8" quotePrefix="1" applyBorder="1" applyAlignment="1">
      <alignment horizontal="center" vertical="center" wrapText="1"/>
    </xf>
    <xf numFmtId="4" fontId="4" fillId="0" borderId="1" xfId="8" quotePrefix="1" applyNumberFormat="1" applyBorder="1" applyAlignment="1">
      <alignment horizontal="center" vertical="center" wrapText="1"/>
    </xf>
    <xf numFmtId="4" fontId="4" fillId="0" borderId="1" xfId="8" applyNumberFormat="1" applyBorder="1" applyAlignment="1">
      <alignment vertical="center" wrapText="1"/>
    </xf>
    <xf numFmtId="0" fontId="4" fillId="0" borderId="1" xfId="10" quotePrefix="1" applyBorder="1" applyAlignment="1">
      <alignment vertical="center" wrapText="1"/>
    </xf>
    <xf numFmtId="0" fontId="11" fillId="0" borderId="1" xfId="10" quotePrefix="1" applyFont="1" applyBorder="1" applyAlignment="1">
      <alignment vertical="center" wrapText="1"/>
    </xf>
    <xf numFmtId="0" fontId="10" fillId="0" borderId="1" xfId="8" quotePrefix="1" applyFont="1" applyBorder="1" applyAlignment="1">
      <alignment horizontal="center" vertical="center" wrapText="1"/>
    </xf>
    <xf numFmtId="0" fontId="10" fillId="0" borderId="1" xfId="8" applyFont="1" applyBorder="1" applyAlignment="1">
      <alignment horizontal="center" vertical="center" wrapText="1"/>
    </xf>
    <xf numFmtId="4" fontId="10" fillId="0" borderId="1" xfId="8" applyNumberFormat="1" applyFont="1" applyBorder="1" applyAlignment="1">
      <alignment horizontal="center" vertical="center" wrapText="1"/>
    </xf>
    <xf numFmtId="4" fontId="10" fillId="0" borderId="1" xfId="8" quotePrefix="1" applyNumberFormat="1" applyFont="1" applyBorder="1" applyAlignment="1">
      <alignment vertical="center" wrapText="1"/>
    </xf>
    <xf numFmtId="0" fontId="5" fillId="0" borderId="0" xfId="6"/>
    <xf numFmtId="0" fontId="1" fillId="0" borderId="1" xfId="22" applyBorder="1" applyAlignment="1">
      <alignment horizontal="center" vertical="center" wrapText="1"/>
    </xf>
    <xf numFmtId="0" fontId="1" fillId="2" borderId="1" xfId="22" applyFill="1" applyBorder="1" applyAlignment="1">
      <alignment horizontal="center" vertical="center" wrapText="1"/>
    </xf>
    <xf numFmtId="0" fontId="10" fillId="0" borderId="1" xfId="22" quotePrefix="1" applyFont="1" applyBorder="1" applyAlignment="1">
      <alignment horizontal="center" vertical="center" wrapText="1"/>
    </xf>
    <xf numFmtId="0" fontId="10" fillId="0" borderId="1" xfId="22" applyFont="1" applyBorder="1" applyAlignment="1">
      <alignment horizontal="center" vertical="center" wrapText="1"/>
    </xf>
    <xf numFmtId="4" fontId="10" fillId="0" borderId="1" xfId="22" applyNumberFormat="1" applyFont="1" applyBorder="1" applyAlignment="1">
      <alignment horizontal="center" vertical="center" wrapText="1"/>
    </xf>
    <xf numFmtId="4" fontId="10" fillId="0" borderId="1" xfId="22" quotePrefix="1" applyNumberFormat="1" applyFont="1" applyBorder="1" applyAlignment="1">
      <alignment vertical="center" wrapText="1"/>
    </xf>
    <xf numFmtId="4" fontId="10" fillId="2" borderId="1" xfId="22" applyNumberFormat="1" applyFont="1" applyFill="1" applyBorder="1" applyAlignment="1">
      <alignment vertical="center" wrapText="1"/>
    </xf>
    <xf numFmtId="4" fontId="10" fillId="0" borderId="1" xfId="22" applyNumberFormat="1" applyFont="1" applyBorder="1" applyAlignment="1">
      <alignment vertical="center" wrapText="1"/>
    </xf>
    <xf numFmtId="0" fontId="1" fillId="0" borderId="1" xfId="22" quotePrefix="1" applyBorder="1" applyAlignment="1">
      <alignment horizontal="center" vertical="center" wrapText="1"/>
    </xf>
    <xf numFmtId="4" fontId="1" fillId="0" borderId="1" xfId="22" quotePrefix="1" applyNumberFormat="1" applyBorder="1" applyAlignment="1">
      <alignment horizontal="center" vertical="center" wrapText="1"/>
    </xf>
    <xf numFmtId="4" fontId="1" fillId="0" borderId="1" xfId="22" applyNumberFormat="1" applyBorder="1" applyAlignment="1">
      <alignment vertical="center" wrapText="1"/>
    </xf>
    <xf numFmtId="4" fontId="1" fillId="2" borderId="1" xfId="22" applyNumberFormat="1" applyFill="1" applyBorder="1" applyAlignment="1">
      <alignment vertical="center" wrapText="1"/>
    </xf>
    <xf numFmtId="0" fontId="10" fillId="2" borderId="1" xfId="22" applyFont="1" applyFill="1" applyBorder="1" applyAlignment="1">
      <alignment horizontal="center" vertical="center" wrapText="1"/>
    </xf>
    <xf numFmtId="0" fontId="10" fillId="2" borderId="1" xfId="22" quotePrefix="1" applyFont="1" applyFill="1" applyBorder="1" applyAlignment="1">
      <alignment horizontal="center" vertical="center" wrapText="1"/>
    </xf>
    <xf numFmtId="4" fontId="10" fillId="2" borderId="1" xfId="22" applyNumberFormat="1" applyFont="1" applyFill="1" applyBorder="1" applyAlignment="1">
      <alignment horizontal="center" vertical="center" wrapText="1"/>
    </xf>
    <xf numFmtId="4" fontId="10" fillId="2" borderId="1" xfId="22" quotePrefix="1" applyNumberFormat="1" applyFont="1" applyFill="1" applyBorder="1" applyAlignment="1">
      <alignment vertical="center" wrapText="1"/>
    </xf>
    <xf numFmtId="0" fontId="1" fillId="0" borderId="1" xfId="22" applyBorder="1" applyAlignment="1">
      <alignment horizontal="center" vertical="center" wrapText="1"/>
    </xf>
    <xf numFmtId="0" fontId="13" fillId="0" borderId="1" xfId="22" applyFont="1" applyBorder="1" applyAlignment="1">
      <alignment horizontal="center" vertical="center" wrapText="1"/>
    </xf>
    <xf numFmtId="0" fontId="1" fillId="2" borderId="1" xfId="22" applyFill="1" applyBorder="1" applyAlignment="1">
      <alignment horizontal="center" vertical="center" wrapText="1"/>
    </xf>
    <xf numFmtId="0" fontId="15" fillId="0" borderId="0" xfId="0" applyFont="1" applyAlignment="1">
      <alignment horizontal="left" wrapText="1"/>
    </xf>
    <xf numFmtId="0" fontId="1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1" fillId="0" borderId="3" xfId="8" quotePrefix="1" applyFont="1" applyBorder="1" applyAlignment="1">
      <alignment horizontal="center" vertical="center" wrapText="1"/>
    </xf>
    <xf numFmtId="0" fontId="11" fillId="0" borderId="6" xfId="8" quotePrefix="1" applyFont="1" applyBorder="1" applyAlignment="1">
      <alignment horizontal="center" vertical="center" wrapText="1"/>
    </xf>
    <xf numFmtId="0" fontId="11" fillId="0" borderId="7" xfId="8" quotePrefix="1" applyFont="1" applyBorder="1" applyAlignment="1">
      <alignment horizontal="center" vertical="center" wrapText="1"/>
    </xf>
    <xf numFmtId="4" fontId="11" fillId="0" borderId="3" xfId="8" quotePrefix="1" applyNumberFormat="1" applyFont="1" applyBorder="1" applyAlignment="1">
      <alignment horizontal="center" vertical="center" wrapText="1"/>
    </xf>
    <xf numFmtId="4" fontId="11" fillId="0" borderId="6" xfId="8" quotePrefix="1" applyNumberFormat="1" applyFont="1" applyBorder="1" applyAlignment="1">
      <alignment horizontal="center" vertical="center" wrapText="1"/>
    </xf>
    <xf numFmtId="4" fontId="11" fillId="0" borderId="7" xfId="8" quotePrefix="1" applyNumberFormat="1" applyFont="1" applyBorder="1" applyAlignment="1">
      <alignment horizontal="center" vertical="center" wrapText="1"/>
    </xf>
    <xf numFmtId="4" fontId="11" fillId="0" borderId="3" xfId="8" applyNumberFormat="1" applyFont="1" applyBorder="1" applyAlignment="1">
      <alignment horizontal="center" vertical="center" wrapText="1"/>
    </xf>
    <xf numFmtId="4" fontId="11" fillId="0" borderId="6" xfId="8" applyNumberFormat="1" applyFont="1" applyBorder="1" applyAlignment="1">
      <alignment horizontal="center" vertical="center" wrapText="1"/>
    </xf>
    <xf numFmtId="4" fontId="11" fillId="0" borderId="7" xfId="8" applyNumberFormat="1" applyFont="1" applyBorder="1" applyAlignment="1">
      <alignment horizontal="center" vertical="center" wrapText="1"/>
    </xf>
    <xf numFmtId="0" fontId="15" fillId="0" borderId="0" xfId="0" applyFont="1" applyAlignment="1">
      <alignment horizontal="left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</cellXfs>
  <cellStyles count="23">
    <cellStyle name="Обычный" xfId="0" builtinId="0"/>
    <cellStyle name="Обычный 10" xfId="12"/>
    <cellStyle name="Обычный 11" xfId="21"/>
    <cellStyle name="Обычный 12" xfId="22"/>
    <cellStyle name="Обычный 2" xfId="2"/>
    <cellStyle name="Обычный 2 2" xfId="5"/>
    <cellStyle name="Обычный 2 2 2" xfId="16"/>
    <cellStyle name="Обычный 2 3" xfId="9"/>
    <cellStyle name="Обычный 2 4" xfId="13"/>
    <cellStyle name="Обычный 3" xfId="1"/>
    <cellStyle name="Обычный 4" xfId="3"/>
    <cellStyle name="Обычный 4 2" xfId="6"/>
    <cellStyle name="Обычный 4 2 2" xfId="17"/>
    <cellStyle name="Обычный 4 3" xfId="14"/>
    <cellStyle name="Обычный 5" xfId="4"/>
    <cellStyle name="Обычный 5 2" xfId="15"/>
    <cellStyle name="Обычный 6" xfId="7"/>
    <cellStyle name="Обычный 6 2" xfId="18"/>
    <cellStyle name="Обычный 7" xfId="11"/>
    <cellStyle name="Обычный 8" xfId="8"/>
    <cellStyle name="Обычный 8 2" xfId="19"/>
    <cellStyle name="Обычный 9" xfId="10"/>
    <cellStyle name="Обычный 9 2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9"/>
  <sheetViews>
    <sheetView view="pageBreakPreview" zoomScale="78" zoomScaleNormal="100" zoomScaleSheetLayoutView="78" workbookViewId="0">
      <selection activeCell="M2" sqref="M2:P4"/>
    </sheetView>
  </sheetViews>
  <sheetFormatPr defaultRowHeight="15" x14ac:dyDescent="0.25"/>
  <cols>
    <col min="1" max="1" width="21.28515625" customWidth="1"/>
    <col min="2" max="3" width="18.42578125" customWidth="1"/>
    <col min="4" max="4" width="43.85546875" customWidth="1"/>
    <col min="5" max="8" width="16.7109375" customWidth="1"/>
    <col min="9" max="9" width="13.42578125" customWidth="1"/>
    <col min="10" max="10" width="15.28515625" customWidth="1"/>
    <col min="11" max="11" width="16.28515625" customWidth="1"/>
    <col min="12" max="14" width="13.42578125" customWidth="1"/>
    <col min="15" max="15" width="16.5703125" customWidth="1"/>
    <col min="16" max="16" width="20.85546875" customWidth="1"/>
  </cols>
  <sheetData>
    <row r="1" spans="1:16" x14ac:dyDescent="0.25">
      <c r="M1" t="s">
        <v>10</v>
      </c>
    </row>
    <row r="2" spans="1:16" x14ac:dyDescent="0.25">
      <c r="M2" s="62" t="s">
        <v>324</v>
      </c>
      <c r="N2" s="62"/>
      <c r="O2" s="62"/>
      <c r="P2" s="62"/>
    </row>
    <row r="3" spans="1:16" x14ac:dyDescent="0.25">
      <c r="M3" s="62"/>
      <c r="N3" s="62"/>
      <c r="O3" s="62"/>
      <c r="P3" s="62"/>
    </row>
    <row r="4" spans="1:16" ht="52.5" customHeight="1" x14ac:dyDescent="0.25">
      <c r="M4" s="62"/>
      <c r="N4" s="62"/>
      <c r="O4" s="62"/>
      <c r="P4" s="62"/>
    </row>
    <row r="5" spans="1:16" x14ac:dyDescent="0.25">
      <c r="A5" s="63" t="s">
        <v>11</v>
      </c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</row>
    <row r="6" spans="1:16" x14ac:dyDescent="0.25">
      <c r="A6" s="63" t="s">
        <v>12</v>
      </c>
      <c r="B6" s="64"/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</row>
    <row r="7" spans="1:16" x14ac:dyDescent="0.25">
      <c r="A7" s="9" t="s">
        <v>0</v>
      </c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</row>
    <row r="8" spans="1:16" x14ac:dyDescent="0.25">
      <c r="A8" s="10" t="s">
        <v>1</v>
      </c>
      <c r="P8" s="3" t="s">
        <v>13</v>
      </c>
    </row>
    <row r="9" spans="1:16" ht="15" customHeight="1" x14ac:dyDescent="0.25">
      <c r="A9" s="60" t="s">
        <v>14</v>
      </c>
      <c r="B9" s="60" t="s">
        <v>15</v>
      </c>
      <c r="C9" s="60" t="s">
        <v>16</v>
      </c>
      <c r="D9" s="59" t="s">
        <v>17</v>
      </c>
      <c r="E9" s="59" t="s">
        <v>4</v>
      </c>
      <c r="F9" s="59"/>
      <c r="G9" s="59"/>
      <c r="H9" s="59"/>
      <c r="I9" s="59"/>
      <c r="J9" s="59" t="s">
        <v>5</v>
      </c>
      <c r="K9" s="59"/>
      <c r="L9" s="59"/>
      <c r="M9" s="59"/>
      <c r="N9" s="59"/>
      <c r="O9" s="59"/>
      <c r="P9" s="61" t="s">
        <v>18</v>
      </c>
    </row>
    <row r="10" spans="1:16" ht="61.5" customHeight="1" x14ac:dyDescent="0.25">
      <c r="A10" s="59"/>
      <c r="B10" s="59"/>
      <c r="C10" s="59"/>
      <c r="D10" s="59"/>
      <c r="E10" s="61" t="s">
        <v>6</v>
      </c>
      <c r="F10" s="59" t="s">
        <v>19</v>
      </c>
      <c r="G10" s="59" t="s">
        <v>20</v>
      </c>
      <c r="H10" s="59"/>
      <c r="I10" s="59" t="s">
        <v>21</v>
      </c>
      <c r="J10" s="61" t="s">
        <v>6</v>
      </c>
      <c r="K10" s="59" t="s">
        <v>7</v>
      </c>
      <c r="L10" s="59" t="s">
        <v>19</v>
      </c>
      <c r="M10" s="59" t="s">
        <v>20</v>
      </c>
      <c r="N10" s="59"/>
      <c r="O10" s="59" t="s">
        <v>21</v>
      </c>
      <c r="P10" s="59"/>
    </row>
    <row r="11" spans="1:16" ht="61.5" customHeight="1" x14ac:dyDescent="0.25">
      <c r="A11" s="59"/>
      <c r="B11" s="59"/>
      <c r="C11" s="59"/>
      <c r="D11" s="59"/>
      <c r="E11" s="59"/>
      <c r="F11" s="59"/>
      <c r="G11" s="59" t="s">
        <v>22</v>
      </c>
      <c r="H11" s="59" t="s">
        <v>23</v>
      </c>
      <c r="I11" s="59"/>
      <c r="J11" s="59"/>
      <c r="K11" s="59"/>
      <c r="L11" s="59"/>
      <c r="M11" s="59" t="s">
        <v>22</v>
      </c>
      <c r="N11" s="59" t="s">
        <v>23</v>
      </c>
      <c r="O11" s="59"/>
      <c r="P11" s="59"/>
    </row>
    <row r="12" spans="1:16" ht="72.75" customHeight="1" x14ac:dyDescent="0.25">
      <c r="A12" s="59"/>
      <c r="B12" s="59"/>
      <c r="C12" s="59"/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59"/>
      <c r="P12" s="59"/>
    </row>
    <row r="13" spans="1:16" ht="61.5" customHeight="1" x14ac:dyDescent="0.25">
      <c r="A13" s="43">
        <v>1</v>
      </c>
      <c r="B13" s="43">
        <v>2</v>
      </c>
      <c r="C13" s="43">
        <v>3</v>
      </c>
      <c r="D13" s="43">
        <v>4</v>
      </c>
      <c r="E13" s="44">
        <v>5</v>
      </c>
      <c r="F13" s="43">
        <v>6</v>
      </c>
      <c r="G13" s="43">
        <v>7</v>
      </c>
      <c r="H13" s="43">
        <v>8</v>
      </c>
      <c r="I13" s="43">
        <v>9</v>
      </c>
      <c r="J13" s="44">
        <v>10</v>
      </c>
      <c r="K13" s="43">
        <v>11</v>
      </c>
      <c r="L13" s="43">
        <v>12</v>
      </c>
      <c r="M13" s="43">
        <v>13</v>
      </c>
      <c r="N13" s="43">
        <v>14</v>
      </c>
      <c r="O13" s="43">
        <v>15</v>
      </c>
      <c r="P13" s="44">
        <v>16</v>
      </c>
    </row>
    <row r="14" spans="1:16" ht="61.5" customHeight="1" x14ac:dyDescent="0.25">
      <c r="A14" s="45" t="s">
        <v>24</v>
      </c>
      <c r="B14" s="46"/>
      <c r="C14" s="47"/>
      <c r="D14" s="48" t="s">
        <v>25</v>
      </c>
      <c r="E14" s="49">
        <v>76679940</v>
      </c>
      <c r="F14" s="50">
        <v>75458440</v>
      </c>
      <c r="G14" s="50">
        <v>40913000</v>
      </c>
      <c r="H14" s="50">
        <v>2645350</v>
      </c>
      <c r="I14" s="50">
        <v>1221500</v>
      </c>
      <c r="J14" s="49">
        <v>925800</v>
      </c>
      <c r="K14" s="50">
        <v>900000</v>
      </c>
      <c r="L14" s="50">
        <v>25800</v>
      </c>
      <c r="M14" s="50">
        <v>0</v>
      </c>
      <c r="N14" s="50">
        <v>0</v>
      </c>
      <c r="O14" s="50">
        <v>900000</v>
      </c>
      <c r="P14" s="49">
        <v>77605740</v>
      </c>
    </row>
    <row r="15" spans="1:16" ht="61.5" customHeight="1" x14ac:dyDescent="0.25">
      <c r="A15" s="45" t="s">
        <v>26</v>
      </c>
      <c r="B15" s="46"/>
      <c r="C15" s="47"/>
      <c r="D15" s="48" t="s">
        <v>25</v>
      </c>
      <c r="E15" s="49">
        <v>76679940</v>
      </c>
      <c r="F15" s="50">
        <v>75458440</v>
      </c>
      <c r="G15" s="50">
        <v>40913000</v>
      </c>
      <c r="H15" s="50">
        <v>2645350</v>
      </c>
      <c r="I15" s="50">
        <v>1221500</v>
      </c>
      <c r="J15" s="49">
        <v>925800</v>
      </c>
      <c r="K15" s="50">
        <v>900000</v>
      </c>
      <c r="L15" s="50">
        <v>25800</v>
      </c>
      <c r="M15" s="50">
        <v>0</v>
      </c>
      <c r="N15" s="50">
        <v>0</v>
      </c>
      <c r="O15" s="50">
        <v>900000</v>
      </c>
      <c r="P15" s="49">
        <v>77605740</v>
      </c>
    </row>
    <row r="16" spans="1:16" ht="80.25" customHeight="1" x14ac:dyDescent="0.25">
      <c r="A16" s="51" t="s">
        <v>27</v>
      </c>
      <c r="B16" s="51" t="s">
        <v>28</v>
      </c>
      <c r="C16" s="52" t="s">
        <v>29</v>
      </c>
      <c r="D16" s="53" t="s">
        <v>30</v>
      </c>
      <c r="E16" s="54">
        <v>51877640</v>
      </c>
      <c r="F16" s="53">
        <v>51728140</v>
      </c>
      <c r="G16" s="53">
        <v>38438600</v>
      </c>
      <c r="H16" s="53">
        <v>2594350</v>
      </c>
      <c r="I16" s="53">
        <v>149500</v>
      </c>
      <c r="J16" s="54">
        <v>25800</v>
      </c>
      <c r="K16" s="53">
        <v>0</v>
      </c>
      <c r="L16" s="53">
        <v>25800</v>
      </c>
      <c r="M16" s="53">
        <v>0</v>
      </c>
      <c r="N16" s="53">
        <v>0</v>
      </c>
      <c r="O16" s="53">
        <v>0</v>
      </c>
      <c r="P16" s="54">
        <v>51903440</v>
      </c>
    </row>
    <row r="17" spans="1:16" ht="61.5" customHeight="1" x14ac:dyDescent="0.25">
      <c r="A17" s="51" t="s">
        <v>31</v>
      </c>
      <c r="B17" s="51" t="s">
        <v>32</v>
      </c>
      <c r="C17" s="52" t="s">
        <v>33</v>
      </c>
      <c r="D17" s="53" t="s">
        <v>34</v>
      </c>
      <c r="E17" s="54">
        <v>1457300</v>
      </c>
      <c r="F17" s="53">
        <v>1457300</v>
      </c>
      <c r="G17" s="53">
        <v>319900</v>
      </c>
      <c r="H17" s="53">
        <v>15000</v>
      </c>
      <c r="I17" s="53">
        <v>0</v>
      </c>
      <c r="J17" s="54">
        <v>0</v>
      </c>
      <c r="K17" s="53">
        <v>0</v>
      </c>
      <c r="L17" s="53">
        <v>0</v>
      </c>
      <c r="M17" s="53">
        <v>0</v>
      </c>
      <c r="N17" s="53">
        <v>0</v>
      </c>
      <c r="O17" s="53">
        <v>0</v>
      </c>
      <c r="P17" s="54">
        <v>1457300</v>
      </c>
    </row>
    <row r="18" spans="1:16" ht="61.5" customHeight="1" x14ac:dyDescent="0.25">
      <c r="A18" s="51" t="s">
        <v>35</v>
      </c>
      <c r="B18" s="51" t="s">
        <v>36</v>
      </c>
      <c r="C18" s="52" t="s">
        <v>37</v>
      </c>
      <c r="D18" s="53" t="s">
        <v>38</v>
      </c>
      <c r="E18" s="54">
        <v>12427000</v>
      </c>
      <c r="F18" s="53">
        <v>12000000</v>
      </c>
      <c r="G18" s="53">
        <v>0</v>
      </c>
      <c r="H18" s="53">
        <v>0</v>
      </c>
      <c r="I18" s="53">
        <v>427000</v>
      </c>
      <c r="J18" s="54">
        <v>0</v>
      </c>
      <c r="K18" s="53">
        <v>0</v>
      </c>
      <c r="L18" s="53">
        <v>0</v>
      </c>
      <c r="M18" s="53">
        <v>0</v>
      </c>
      <c r="N18" s="53">
        <v>0</v>
      </c>
      <c r="O18" s="53">
        <v>0</v>
      </c>
      <c r="P18" s="54">
        <v>12427000</v>
      </c>
    </row>
    <row r="19" spans="1:16" ht="61.5" customHeight="1" x14ac:dyDescent="0.25">
      <c r="A19" s="51" t="s">
        <v>39</v>
      </c>
      <c r="B19" s="51" t="s">
        <v>40</v>
      </c>
      <c r="C19" s="52" t="s">
        <v>41</v>
      </c>
      <c r="D19" s="53" t="s">
        <v>42</v>
      </c>
      <c r="E19" s="54">
        <v>7172000</v>
      </c>
      <c r="F19" s="53">
        <v>7172000</v>
      </c>
      <c r="G19" s="53">
        <v>0</v>
      </c>
      <c r="H19" s="53">
        <v>0</v>
      </c>
      <c r="I19" s="53">
        <v>0</v>
      </c>
      <c r="J19" s="54">
        <v>0</v>
      </c>
      <c r="K19" s="53">
        <v>0</v>
      </c>
      <c r="L19" s="53">
        <v>0</v>
      </c>
      <c r="M19" s="53">
        <v>0</v>
      </c>
      <c r="N19" s="53">
        <v>0</v>
      </c>
      <c r="O19" s="53">
        <v>0</v>
      </c>
      <c r="P19" s="54">
        <v>7172000</v>
      </c>
    </row>
    <row r="20" spans="1:16" ht="61.5" customHeight="1" x14ac:dyDescent="0.25">
      <c r="A20" s="51" t="s">
        <v>43</v>
      </c>
      <c r="B20" s="51" t="s">
        <v>44</v>
      </c>
      <c r="C20" s="52" t="s">
        <v>45</v>
      </c>
      <c r="D20" s="53" t="s">
        <v>46</v>
      </c>
      <c r="E20" s="54">
        <v>0</v>
      </c>
      <c r="F20" s="53">
        <v>0</v>
      </c>
      <c r="G20" s="53">
        <v>0</v>
      </c>
      <c r="H20" s="53">
        <v>0</v>
      </c>
      <c r="I20" s="53">
        <v>0</v>
      </c>
      <c r="J20" s="54">
        <v>900000</v>
      </c>
      <c r="K20" s="53">
        <v>900000</v>
      </c>
      <c r="L20" s="53">
        <v>0</v>
      </c>
      <c r="M20" s="53">
        <v>0</v>
      </c>
      <c r="N20" s="53">
        <v>0</v>
      </c>
      <c r="O20" s="53">
        <v>900000</v>
      </c>
      <c r="P20" s="54">
        <v>900000</v>
      </c>
    </row>
    <row r="21" spans="1:16" ht="61.5" customHeight="1" x14ac:dyDescent="0.25">
      <c r="A21" s="51" t="s">
        <v>47</v>
      </c>
      <c r="B21" s="51" t="s">
        <v>48</v>
      </c>
      <c r="C21" s="52" t="s">
        <v>49</v>
      </c>
      <c r="D21" s="53" t="s">
        <v>50</v>
      </c>
      <c r="E21" s="54">
        <v>596500</v>
      </c>
      <c r="F21" s="53">
        <v>0</v>
      </c>
      <c r="G21" s="53">
        <v>0</v>
      </c>
      <c r="H21" s="53">
        <v>0</v>
      </c>
      <c r="I21" s="53">
        <v>596500</v>
      </c>
      <c r="J21" s="54">
        <v>0</v>
      </c>
      <c r="K21" s="53">
        <v>0</v>
      </c>
      <c r="L21" s="53">
        <v>0</v>
      </c>
      <c r="M21" s="53">
        <v>0</v>
      </c>
      <c r="N21" s="53">
        <v>0</v>
      </c>
      <c r="O21" s="53">
        <v>0</v>
      </c>
      <c r="P21" s="54">
        <v>596500</v>
      </c>
    </row>
    <row r="22" spans="1:16" ht="61.5" customHeight="1" x14ac:dyDescent="0.25">
      <c r="A22" s="51" t="s">
        <v>51</v>
      </c>
      <c r="B22" s="51" t="s">
        <v>52</v>
      </c>
      <c r="C22" s="52" t="s">
        <v>53</v>
      </c>
      <c r="D22" s="53" t="s">
        <v>54</v>
      </c>
      <c r="E22" s="54">
        <v>100000</v>
      </c>
      <c r="F22" s="53">
        <v>100000</v>
      </c>
      <c r="G22" s="53">
        <v>0</v>
      </c>
      <c r="H22" s="53">
        <v>0</v>
      </c>
      <c r="I22" s="53">
        <v>0</v>
      </c>
      <c r="J22" s="54">
        <v>0</v>
      </c>
      <c r="K22" s="53">
        <v>0</v>
      </c>
      <c r="L22" s="53">
        <v>0</v>
      </c>
      <c r="M22" s="53">
        <v>0</v>
      </c>
      <c r="N22" s="53">
        <v>0</v>
      </c>
      <c r="O22" s="53">
        <v>0</v>
      </c>
      <c r="P22" s="54">
        <v>100000</v>
      </c>
    </row>
    <row r="23" spans="1:16" ht="61.5" customHeight="1" x14ac:dyDescent="0.25">
      <c r="A23" s="51" t="s">
        <v>287</v>
      </c>
      <c r="B23" s="51" t="s">
        <v>288</v>
      </c>
      <c r="C23" s="52" t="s">
        <v>57</v>
      </c>
      <c r="D23" s="53" t="s">
        <v>289</v>
      </c>
      <c r="E23" s="54">
        <v>102000</v>
      </c>
      <c r="F23" s="53">
        <v>53500</v>
      </c>
      <c r="G23" s="53">
        <v>0</v>
      </c>
      <c r="H23" s="53">
        <v>0</v>
      </c>
      <c r="I23" s="53">
        <v>48500</v>
      </c>
      <c r="J23" s="54">
        <v>0</v>
      </c>
      <c r="K23" s="53">
        <v>0</v>
      </c>
      <c r="L23" s="53">
        <v>0</v>
      </c>
      <c r="M23" s="53">
        <v>0</v>
      </c>
      <c r="N23" s="53">
        <v>0</v>
      </c>
      <c r="O23" s="53">
        <v>0</v>
      </c>
      <c r="P23" s="54">
        <v>102000</v>
      </c>
    </row>
    <row r="24" spans="1:16" ht="61.5" customHeight="1" x14ac:dyDescent="0.25">
      <c r="A24" s="51" t="s">
        <v>55</v>
      </c>
      <c r="B24" s="51" t="s">
        <v>56</v>
      </c>
      <c r="C24" s="52" t="s">
        <v>57</v>
      </c>
      <c r="D24" s="53" t="s">
        <v>58</v>
      </c>
      <c r="E24" s="54">
        <v>2747500</v>
      </c>
      <c r="F24" s="53">
        <v>2747500</v>
      </c>
      <c r="G24" s="53">
        <v>2154500</v>
      </c>
      <c r="H24" s="53">
        <v>36000</v>
      </c>
      <c r="I24" s="53">
        <v>0</v>
      </c>
      <c r="J24" s="54">
        <v>0</v>
      </c>
      <c r="K24" s="53">
        <v>0</v>
      </c>
      <c r="L24" s="53">
        <v>0</v>
      </c>
      <c r="M24" s="53">
        <v>0</v>
      </c>
      <c r="N24" s="53">
        <v>0</v>
      </c>
      <c r="O24" s="53">
        <v>0</v>
      </c>
      <c r="P24" s="54">
        <v>2747500</v>
      </c>
    </row>
    <row r="25" spans="1:16" ht="61.5" customHeight="1" x14ac:dyDescent="0.25">
      <c r="A25" s="51" t="s">
        <v>59</v>
      </c>
      <c r="B25" s="51" t="s">
        <v>60</v>
      </c>
      <c r="C25" s="52" t="s">
        <v>61</v>
      </c>
      <c r="D25" s="53" t="s">
        <v>62</v>
      </c>
      <c r="E25" s="54">
        <v>200000</v>
      </c>
      <c r="F25" s="53">
        <v>200000</v>
      </c>
      <c r="G25" s="53">
        <v>0</v>
      </c>
      <c r="H25" s="53">
        <v>0</v>
      </c>
      <c r="I25" s="53">
        <v>0</v>
      </c>
      <c r="J25" s="54">
        <v>0</v>
      </c>
      <c r="K25" s="53">
        <v>0</v>
      </c>
      <c r="L25" s="53">
        <v>0</v>
      </c>
      <c r="M25" s="53">
        <v>0</v>
      </c>
      <c r="N25" s="53">
        <v>0</v>
      </c>
      <c r="O25" s="53">
        <v>0</v>
      </c>
      <c r="P25" s="54">
        <v>200000</v>
      </c>
    </row>
    <row r="26" spans="1:16" ht="61.5" customHeight="1" x14ac:dyDescent="0.25">
      <c r="A26" s="45" t="s">
        <v>63</v>
      </c>
      <c r="B26" s="46"/>
      <c r="C26" s="47"/>
      <c r="D26" s="48" t="s">
        <v>64</v>
      </c>
      <c r="E26" s="49">
        <v>295454664</v>
      </c>
      <c r="F26" s="50">
        <v>294694464</v>
      </c>
      <c r="G26" s="50">
        <v>183247639</v>
      </c>
      <c r="H26" s="50">
        <v>36980771</v>
      </c>
      <c r="I26" s="50">
        <v>760200</v>
      </c>
      <c r="J26" s="49">
        <v>16082255.16</v>
      </c>
      <c r="K26" s="50">
        <v>14441207</v>
      </c>
      <c r="L26" s="50">
        <v>1641048.1600000001</v>
      </c>
      <c r="M26" s="50">
        <v>0</v>
      </c>
      <c r="N26" s="50">
        <v>823500</v>
      </c>
      <c r="O26" s="50">
        <v>14441207</v>
      </c>
      <c r="P26" s="49">
        <v>311536919.16000003</v>
      </c>
    </row>
    <row r="27" spans="1:16" ht="61.5" customHeight="1" x14ac:dyDescent="0.25">
      <c r="A27" s="45" t="s">
        <v>65</v>
      </c>
      <c r="B27" s="46"/>
      <c r="C27" s="47"/>
      <c r="D27" s="48" t="s">
        <v>64</v>
      </c>
      <c r="E27" s="49">
        <v>295454664</v>
      </c>
      <c r="F27" s="50">
        <v>294694464</v>
      </c>
      <c r="G27" s="50">
        <v>183247639</v>
      </c>
      <c r="H27" s="50">
        <v>36980771</v>
      </c>
      <c r="I27" s="50">
        <v>760200</v>
      </c>
      <c r="J27" s="49">
        <v>16082255.16</v>
      </c>
      <c r="K27" s="50">
        <v>14441207</v>
      </c>
      <c r="L27" s="50">
        <v>1641048.1600000001</v>
      </c>
      <c r="M27" s="50">
        <v>0</v>
      </c>
      <c r="N27" s="50">
        <v>823500</v>
      </c>
      <c r="O27" s="50">
        <v>14441207</v>
      </c>
      <c r="P27" s="49">
        <v>311536919.16000003</v>
      </c>
    </row>
    <row r="28" spans="1:16" ht="61.5" customHeight="1" x14ac:dyDescent="0.25">
      <c r="A28" s="51" t="s">
        <v>66</v>
      </c>
      <c r="B28" s="51" t="s">
        <v>67</v>
      </c>
      <c r="C28" s="52" t="s">
        <v>29</v>
      </c>
      <c r="D28" s="53" t="s">
        <v>68</v>
      </c>
      <c r="E28" s="54">
        <v>9309330</v>
      </c>
      <c r="F28" s="53">
        <v>9309330</v>
      </c>
      <c r="G28" s="53">
        <v>6912990</v>
      </c>
      <c r="H28" s="53">
        <v>283530</v>
      </c>
      <c r="I28" s="53">
        <v>0</v>
      </c>
      <c r="J28" s="54">
        <v>0</v>
      </c>
      <c r="K28" s="53">
        <v>0</v>
      </c>
      <c r="L28" s="53">
        <v>0</v>
      </c>
      <c r="M28" s="53">
        <v>0</v>
      </c>
      <c r="N28" s="53">
        <v>0</v>
      </c>
      <c r="O28" s="53">
        <v>0</v>
      </c>
      <c r="P28" s="54">
        <v>9309330</v>
      </c>
    </row>
    <row r="29" spans="1:16" ht="61.5" customHeight="1" x14ac:dyDescent="0.25">
      <c r="A29" s="51" t="s">
        <v>69</v>
      </c>
      <c r="B29" s="51" t="s">
        <v>70</v>
      </c>
      <c r="C29" s="52" t="s">
        <v>71</v>
      </c>
      <c r="D29" s="53" t="s">
        <v>72</v>
      </c>
      <c r="E29" s="54">
        <v>51650410</v>
      </c>
      <c r="F29" s="53">
        <v>51650410</v>
      </c>
      <c r="G29" s="53">
        <v>32429144</v>
      </c>
      <c r="H29" s="53">
        <v>6243960</v>
      </c>
      <c r="I29" s="53">
        <v>0</v>
      </c>
      <c r="J29" s="54">
        <v>10300</v>
      </c>
      <c r="K29" s="53">
        <v>0</v>
      </c>
      <c r="L29" s="53">
        <v>10300</v>
      </c>
      <c r="M29" s="53">
        <v>0</v>
      </c>
      <c r="N29" s="53">
        <v>0</v>
      </c>
      <c r="O29" s="53">
        <v>0</v>
      </c>
      <c r="P29" s="54">
        <v>51660710</v>
      </c>
    </row>
    <row r="30" spans="1:16" ht="61.5" customHeight="1" x14ac:dyDescent="0.25">
      <c r="A30" s="51" t="s">
        <v>73</v>
      </c>
      <c r="B30" s="51" t="s">
        <v>74</v>
      </c>
      <c r="C30" s="52" t="s">
        <v>75</v>
      </c>
      <c r="D30" s="53" t="s">
        <v>76</v>
      </c>
      <c r="E30" s="54">
        <v>70574913</v>
      </c>
      <c r="F30" s="53">
        <v>70120713</v>
      </c>
      <c r="G30" s="53">
        <v>33705889</v>
      </c>
      <c r="H30" s="53">
        <v>16755861</v>
      </c>
      <c r="I30" s="53">
        <v>454200</v>
      </c>
      <c r="J30" s="54">
        <v>0</v>
      </c>
      <c r="K30" s="53">
        <v>0</v>
      </c>
      <c r="L30" s="53">
        <v>0</v>
      </c>
      <c r="M30" s="53">
        <v>0</v>
      </c>
      <c r="N30" s="53">
        <v>0</v>
      </c>
      <c r="O30" s="53">
        <v>0</v>
      </c>
      <c r="P30" s="54">
        <v>70574913</v>
      </c>
    </row>
    <row r="31" spans="1:16" ht="75.75" customHeight="1" x14ac:dyDescent="0.25">
      <c r="A31" s="51" t="s">
        <v>266</v>
      </c>
      <c r="B31" s="51" t="s">
        <v>267</v>
      </c>
      <c r="C31" s="52" t="s">
        <v>75</v>
      </c>
      <c r="D31" s="53" t="s">
        <v>268</v>
      </c>
      <c r="E31" s="54">
        <v>87574300</v>
      </c>
      <c r="F31" s="53">
        <v>87574300</v>
      </c>
      <c r="G31" s="53">
        <v>71782215</v>
      </c>
      <c r="H31" s="53">
        <v>0</v>
      </c>
      <c r="I31" s="53">
        <v>0</v>
      </c>
      <c r="J31" s="54">
        <v>0</v>
      </c>
      <c r="K31" s="53">
        <v>0</v>
      </c>
      <c r="L31" s="53">
        <v>0</v>
      </c>
      <c r="M31" s="53">
        <v>0</v>
      </c>
      <c r="N31" s="53">
        <v>0</v>
      </c>
      <c r="O31" s="53">
        <v>0</v>
      </c>
      <c r="P31" s="54">
        <v>87574300</v>
      </c>
    </row>
    <row r="32" spans="1:16" ht="61.5" customHeight="1" x14ac:dyDescent="0.25">
      <c r="A32" s="51" t="s">
        <v>77</v>
      </c>
      <c r="B32" s="51" t="s">
        <v>78</v>
      </c>
      <c r="C32" s="52" t="s">
        <v>79</v>
      </c>
      <c r="D32" s="53" t="s">
        <v>80</v>
      </c>
      <c r="E32" s="54">
        <v>14742086</v>
      </c>
      <c r="F32" s="53">
        <v>14742086</v>
      </c>
      <c r="G32" s="53">
        <v>8157300</v>
      </c>
      <c r="H32" s="53">
        <v>4456530</v>
      </c>
      <c r="I32" s="53">
        <v>0</v>
      </c>
      <c r="J32" s="54">
        <v>23340</v>
      </c>
      <c r="K32" s="53">
        <v>0</v>
      </c>
      <c r="L32" s="53">
        <v>23340</v>
      </c>
      <c r="M32" s="53">
        <v>0</v>
      </c>
      <c r="N32" s="53">
        <v>0</v>
      </c>
      <c r="O32" s="53">
        <v>0</v>
      </c>
      <c r="P32" s="54">
        <v>14765426</v>
      </c>
    </row>
    <row r="33" spans="1:16" ht="75" customHeight="1" x14ac:dyDescent="0.25">
      <c r="A33" s="51" t="s">
        <v>81</v>
      </c>
      <c r="B33" s="51" t="s">
        <v>82</v>
      </c>
      <c r="C33" s="52" t="s">
        <v>79</v>
      </c>
      <c r="D33" s="53" t="s">
        <v>83</v>
      </c>
      <c r="E33" s="54">
        <v>8192306</v>
      </c>
      <c r="F33" s="53">
        <v>8146306</v>
      </c>
      <c r="G33" s="53">
        <v>5534766</v>
      </c>
      <c r="H33" s="53">
        <v>1188300</v>
      </c>
      <c r="I33" s="53">
        <v>46000</v>
      </c>
      <c r="J33" s="54">
        <v>823500</v>
      </c>
      <c r="K33" s="53">
        <v>0</v>
      </c>
      <c r="L33" s="53">
        <v>823500</v>
      </c>
      <c r="M33" s="53">
        <v>0</v>
      </c>
      <c r="N33" s="53">
        <v>823500</v>
      </c>
      <c r="O33" s="53">
        <v>0</v>
      </c>
      <c r="P33" s="54">
        <v>9015806</v>
      </c>
    </row>
    <row r="34" spans="1:16" ht="79.5" customHeight="1" x14ac:dyDescent="0.25">
      <c r="A34" s="51" t="s">
        <v>84</v>
      </c>
      <c r="B34" s="51" t="s">
        <v>85</v>
      </c>
      <c r="C34" s="52" t="s">
        <v>86</v>
      </c>
      <c r="D34" s="53" t="s">
        <v>87</v>
      </c>
      <c r="E34" s="54">
        <v>41720</v>
      </c>
      <c r="F34" s="53">
        <v>41720</v>
      </c>
      <c r="G34" s="53">
        <v>0</v>
      </c>
      <c r="H34" s="53">
        <v>0</v>
      </c>
      <c r="I34" s="53">
        <v>0</v>
      </c>
      <c r="J34" s="54">
        <v>0</v>
      </c>
      <c r="K34" s="53">
        <v>0</v>
      </c>
      <c r="L34" s="53">
        <v>0</v>
      </c>
      <c r="M34" s="53">
        <v>0</v>
      </c>
      <c r="N34" s="53">
        <v>0</v>
      </c>
      <c r="O34" s="53">
        <v>0</v>
      </c>
      <c r="P34" s="54">
        <v>41720</v>
      </c>
    </row>
    <row r="35" spans="1:16" ht="61.5" customHeight="1" x14ac:dyDescent="0.25">
      <c r="A35" s="51" t="s">
        <v>88</v>
      </c>
      <c r="B35" s="51" t="s">
        <v>89</v>
      </c>
      <c r="C35" s="52" t="s">
        <v>86</v>
      </c>
      <c r="D35" s="53" t="s">
        <v>90</v>
      </c>
      <c r="E35" s="54">
        <v>214250</v>
      </c>
      <c r="F35" s="53">
        <v>214250</v>
      </c>
      <c r="G35" s="53">
        <v>99000</v>
      </c>
      <c r="H35" s="53">
        <v>73620</v>
      </c>
      <c r="I35" s="53">
        <v>0</v>
      </c>
      <c r="J35" s="54">
        <v>0</v>
      </c>
      <c r="K35" s="53">
        <v>0</v>
      </c>
      <c r="L35" s="53">
        <v>0</v>
      </c>
      <c r="M35" s="53">
        <v>0</v>
      </c>
      <c r="N35" s="53">
        <v>0</v>
      </c>
      <c r="O35" s="53">
        <v>0</v>
      </c>
      <c r="P35" s="54">
        <v>214250</v>
      </c>
    </row>
    <row r="36" spans="1:16" ht="61.5" customHeight="1" x14ac:dyDescent="0.25">
      <c r="A36" s="51" t="s">
        <v>269</v>
      </c>
      <c r="B36" s="51" t="s">
        <v>270</v>
      </c>
      <c r="C36" s="52" t="s">
        <v>86</v>
      </c>
      <c r="D36" s="53" t="s">
        <v>271</v>
      </c>
      <c r="E36" s="54">
        <v>982514</v>
      </c>
      <c r="F36" s="53">
        <v>982514</v>
      </c>
      <c r="G36" s="53">
        <v>805340</v>
      </c>
      <c r="H36" s="53">
        <v>0</v>
      </c>
      <c r="I36" s="53">
        <v>0</v>
      </c>
      <c r="J36" s="54">
        <v>0</v>
      </c>
      <c r="K36" s="53">
        <v>0</v>
      </c>
      <c r="L36" s="53">
        <v>0</v>
      </c>
      <c r="M36" s="53">
        <v>0</v>
      </c>
      <c r="N36" s="53">
        <v>0</v>
      </c>
      <c r="O36" s="53">
        <v>0</v>
      </c>
      <c r="P36" s="54">
        <v>982514</v>
      </c>
    </row>
    <row r="37" spans="1:16" ht="102" customHeight="1" x14ac:dyDescent="0.25">
      <c r="A37" s="51" t="s">
        <v>91</v>
      </c>
      <c r="B37" s="51" t="s">
        <v>92</v>
      </c>
      <c r="C37" s="52" t="s">
        <v>86</v>
      </c>
      <c r="D37" s="53" t="s">
        <v>93</v>
      </c>
      <c r="E37" s="54">
        <v>860981</v>
      </c>
      <c r="F37" s="53">
        <v>860981</v>
      </c>
      <c r="G37" s="53">
        <v>662726</v>
      </c>
      <c r="H37" s="53">
        <v>30180</v>
      </c>
      <c r="I37" s="53">
        <v>0</v>
      </c>
      <c r="J37" s="54">
        <v>0</v>
      </c>
      <c r="K37" s="53">
        <v>0</v>
      </c>
      <c r="L37" s="53">
        <v>0</v>
      </c>
      <c r="M37" s="53">
        <v>0</v>
      </c>
      <c r="N37" s="53">
        <v>0</v>
      </c>
      <c r="O37" s="53">
        <v>0</v>
      </c>
      <c r="P37" s="54">
        <v>860981</v>
      </c>
    </row>
    <row r="38" spans="1:16" ht="102" customHeight="1" x14ac:dyDescent="0.25">
      <c r="A38" s="51" t="s">
        <v>94</v>
      </c>
      <c r="B38" s="51" t="s">
        <v>95</v>
      </c>
      <c r="C38" s="52" t="s">
        <v>86</v>
      </c>
      <c r="D38" s="53" t="s">
        <v>96</v>
      </c>
      <c r="E38" s="54">
        <v>0</v>
      </c>
      <c r="F38" s="53">
        <v>0</v>
      </c>
      <c r="G38" s="53">
        <v>0</v>
      </c>
      <c r="H38" s="53">
        <v>0</v>
      </c>
      <c r="I38" s="53">
        <v>0</v>
      </c>
      <c r="J38" s="54">
        <v>200000</v>
      </c>
      <c r="K38" s="53">
        <v>200000</v>
      </c>
      <c r="L38" s="53">
        <v>0</v>
      </c>
      <c r="M38" s="53">
        <v>0</v>
      </c>
      <c r="N38" s="53">
        <v>0</v>
      </c>
      <c r="O38" s="53">
        <v>200000</v>
      </c>
      <c r="P38" s="54">
        <v>200000</v>
      </c>
    </row>
    <row r="39" spans="1:16" ht="102" customHeight="1" x14ac:dyDescent="0.25">
      <c r="A39" s="51" t="s">
        <v>316</v>
      </c>
      <c r="B39" s="51" t="s">
        <v>317</v>
      </c>
      <c r="C39" s="52" t="s">
        <v>86</v>
      </c>
      <c r="D39" s="53" t="s">
        <v>318</v>
      </c>
      <c r="E39" s="54">
        <v>230500</v>
      </c>
      <c r="F39" s="53">
        <v>230500</v>
      </c>
      <c r="G39" s="53">
        <v>188934</v>
      </c>
      <c r="H39" s="53">
        <v>0</v>
      </c>
      <c r="I39" s="53">
        <v>0</v>
      </c>
      <c r="J39" s="54">
        <v>0</v>
      </c>
      <c r="K39" s="53">
        <v>0</v>
      </c>
      <c r="L39" s="53">
        <v>0</v>
      </c>
      <c r="M39" s="53">
        <v>0</v>
      </c>
      <c r="N39" s="53">
        <v>0</v>
      </c>
      <c r="O39" s="53">
        <v>0</v>
      </c>
      <c r="P39" s="54">
        <v>230500</v>
      </c>
    </row>
    <row r="40" spans="1:16" ht="102" customHeight="1" x14ac:dyDescent="0.25">
      <c r="A40" s="51" t="s">
        <v>97</v>
      </c>
      <c r="B40" s="51" t="s">
        <v>98</v>
      </c>
      <c r="C40" s="52" t="s">
        <v>86</v>
      </c>
      <c r="D40" s="53" t="s">
        <v>99</v>
      </c>
      <c r="E40" s="54">
        <v>0</v>
      </c>
      <c r="F40" s="53">
        <v>0</v>
      </c>
      <c r="G40" s="53">
        <v>0</v>
      </c>
      <c r="H40" s="53">
        <v>0</v>
      </c>
      <c r="I40" s="53">
        <v>0</v>
      </c>
      <c r="J40" s="54">
        <v>1200000</v>
      </c>
      <c r="K40" s="53">
        <v>1200000</v>
      </c>
      <c r="L40" s="53">
        <v>0</v>
      </c>
      <c r="M40" s="53">
        <v>0</v>
      </c>
      <c r="N40" s="53">
        <v>0</v>
      </c>
      <c r="O40" s="53">
        <v>1200000</v>
      </c>
      <c r="P40" s="54">
        <v>1200000</v>
      </c>
    </row>
    <row r="41" spans="1:16" ht="90" customHeight="1" x14ac:dyDescent="0.25">
      <c r="A41" s="51" t="s">
        <v>290</v>
      </c>
      <c r="B41" s="51" t="s">
        <v>291</v>
      </c>
      <c r="C41" s="52" t="s">
        <v>86</v>
      </c>
      <c r="D41" s="53" t="s">
        <v>292</v>
      </c>
      <c r="E41" s="54">
        <v>0</v>
      </c>
      <c r="F41" s="53">
        <v>0</v>
      </c>
      <c r="G41" s="53">
        <v>0</v>
      </c>
      <c r="H41" s="53">
        <v>0</v>
      </c>
      <c r="I41" s="53">
        <v>0</v>
      </c>
      <c r="J41" s="54">
        <v>249031.12</v>
      </c>
      <c r="K41" s="53">
        <v>0</v>
      </c>
      <c r="L41" s="53">
        <v>249031.12</v>
      </c>
      <c r="M41" s="53">
        <v>0</v>
      </c>
      <c r="N41" s="53">
        <v>0</v>
      </c>
      <c r="O41" s="53">
        <v>0</v>
      </c>
      <c r="P41" s="54">
        <v>249031.12</v>
      </c>
    </row>
    <row r="42" spans="1:16" ht="90" customHeight="1" x14ac:dyDescent="0.25">
      <c r="A42" s="51" t="s">
        <v>293</v>
      </c>
      <c r="B42" s="51" t="s">
        <v>294</v>
      </c>
      <c r="C42" s="52" t="s">
        <v>86</v>
      </c>
      <c r="D42" s="53" t="s">
        <v>295</v>
      </c>
      <c r="E42" s="54">
        <v>0</v>
      </c>
      <c r="F42" s="53">
        <v>0</v>
      </c>
      <c r="G42" s="53">
        <v>0</v>
      </c>
      <c r="H42" s="53">
        <v>0</v>
      </c>
      <c r="I42" s="53">
        <v>0</v>
      </c>
      <c r="J42" s="54">
        <v>2041207</v>
      </c>
      <c r="K42" s="53">
        <v>2041207</v>
      </c>
      <c r="L42" s="53">
        <v>0</v>
      </c>
      <c r="M42" s="53">
        <v>0</v>
      </c>
      <c r="N42" s="53">
        <v>0</v>
      </c>
      <c r="O42" s="53">
        <v>2041207</v>
      </c>
      <c r="P42" s="54">
        <v>2041207</v>
      </c>
    </row>
    <row r="43" spans="1:16" ht="90" customHeight="1" x14ac:dyDescent="0.25">
      <c r="A43" s="51" t="s">
        <v>100</v>
      </c>
      <c r="B43" s="51" t="s">
        <v>101</v>
      </c>
      <c r="C43" s="52" t="s">
        <v>86</v>
      </c>
      <c r="D43" s="53" t="s">
        <v>102</v>
      </c>
      <c r="E43" s="54">
        <v>0</v>
      </c>
      <c r="F43" s="53">
        <v>0</v>
      </c>
      <c r="G43" s="53">
        <v>0</v>
      </c>
      <c r="H43" s="53">
        <v>0</v>
      </c>
      <c r="I43" s="53">
        <v>0</v>
      </c>
      <c r="J43" s="54">
        <v>11000000</v>
      </c>
      <c r="K43" s="53">
        <v>11000000</v>
      </c>
      <c r="L43" s="53">
        <v>0</v>
      </c>
      <c r="M43" s="53">
        <v>0</v>
      </c>
      <c r="N43" s="53">
        <v>0</v>
      </c>
      <c r="O43" s="53">
        <v>11000000</v>
      </c>
      <c r="P43" s="54">
        <v>11000000</v>
      </c>
    </row>
    <row r="44" spans="1:16" ht="90" customHeight="1" x14ac:dyDescent="0.25">
      <c r="A44" s="51" t="s">
        <v>276</v>
      </c>
      <c r="B44" s="51" t="s">
        <v>277</v>
      </c>
      <c r="C44" s="52" t="s">
        <v>86</v>
      </c>
      <c r="D44" s="53" t="s">
        <v>278</v>
      </c>
      <c r="E44" s="54">
        <v>9453700</v>
      </c>
      <c r="F44" s="53">
        <v>9453700</v>
      </c>
      <c r="G44" s="53">
        <v>7748935</v>
      </c>
      <c r="H44" s="53">
        <v>0</v>
      </c>
      <c r="I44" s="53">
        <v>0</v>
      </c>
      <c r="J44" s="54">
        <v>0</v>
      </c>
      <c r="K44" s="53">
        <v>0</v>
      </c>
      <c r="L44" s="53">
        <v>0</v>
      </c>
      <c r="M44" s="53">
        <v>0</v>
      </c>
      <c r="N44" s="53">
        <v>0</v>
      </c>
      <c r="O44" s="53">
        <v>0</v>
      </c>
      <c r="P44" s="54">
        <v>9453700</v>
      </c>
    </row>
    <row r="45" spans="1:16" ht="61.5" customHeight="1" x14ac:dyDescent="0.25">
      <c r="A45" s="51" t="s">
        <v>279</v>
      </c>
      <c r="B45" s="51" t="s">
        <v>280</v>
      </c>
      <c r="C45" s="52" t="s">
        <v>86</v>
      </c>
      <c r="D45" s="53" t="s">
        <v>281</v>
      </c>
      <c r="E45" s="54">
        <v>0</v>
      </c>
      <c r="F45" s="53">
        <v>0</v>
      </c>
      <c r="G45" s="53">
        <v>0</v>
      </c>
      <c r="H45" s="53">
        <v>0</v>
      </c>
      <c r="I45" s="53">
        <v>0</v>
      </c>
      <c r="J45" s="54">
        <v>485277.04</v>
      </c>
      <c r="K45" s="53">
        <v>0</v>
      </c>
      <c r="L45" s="53">
        <v>485277.04</v>
      </c>
      <c r="M45" s="53">
        <v>0</v>
      </c>
      <c r="N45" s="53">
        <v>0</v>
      </c>
      <c r="O45" s="53">
        <v>0</v>
      </c>
      <c r="P45" s="54">
        <v>485277.04</v>
      </c>
    </row>
    <row r="46" spans="1:16" ht="61.5" customHeight="1" x14ac:dyDescent="0.25">
      <c r="A46" s="51" t="s">
        <v>272</v>
      </c>
      <c r="B46" s="51" t="s">
        <v>273</v>
      </c>
      <c r="C46" s="52" t="s">
        <v>86</v>
      </c>
      <c r="D46" s="53" t="s">
        <v>274</v>
      </c>
      <c r="E46" s="54">
        <v>8780100</v>
      </c>
      <c r="F46" s="53">
        <v>8780100</v>
      </c>
      <c r="G46" s="53">
        <v>0</v>
      </c>
      <c r="H46" s="53">
        <v>0</v>
      </c>
      <c r="I46" s="53">
        <v>0</v>
      </c>
      <c r="J46" s="54">
        <v>0</v>
      </c>
      <c r="K46" s="53">
        <v>0</v>
      </c>
      <c r="L46" s="53">
        <v>0</v>
      </c>
      <c r="M46" s="53">
        <v>0</v>
      </c>
      <c r="N46" s="53">
        <v>0</v>
      </c>
      <c r="O46" s="53">
        <v>0</v>
      </c>
      <c r="P46" s="54">
        <v>8780100</v>
      </c>
    </row>
    <row r="47" spans="1:16" ht="105" customHeight="1" x14ac:dyDescent="0.25">
      <c r="A47" s="51" t="s">
        <v>103</v>
      </c>
      <c r="B47" s="51" t="s">
        <v>104</v>
      </c>
      <c r="C47" s="52" t="s">
        <v>105</v>
      </c>
      <c r="D47" s="53" t="s">
        <v>106</v>
      </c>
      <c r="E47" s="54">
        <v>669600</v>
      </c>
      <c r="F47" s="53">
        <v>669600</v>
      </c>
      <c r="G47" s="53">
        <v>0</v>
      </c>
      <c r="H47" s="53">
        <v>0</v>
      </c>
      <c r="I47" s="53">
        <v>0</v>
      </c>
      <c r="J47" s="54">
        <v>0</v>
      </c>
      <c r="K47" s="53">
        <v>0</v>
      </c>
      <c r="L47" s="53">
        <v>0</v>
      </c>
      <c r="M47" s="53">
        <v>0</v>
      </c>
      <c r="N47" s="53">
        <v>0</v>
      </c>
      <c r="O47" s="53">
        <v>0</v>
      </c>
      <c r="P47" s="54">
        <v>669600</v>
      </c>
    </row>
    <row r="48" spans="1:16" ht="61.5" customHeight="1" x14ac:dyDescent="0.25">
      <c r="A48" s="51" t="s">
        <v>107</v>
      </c>
      <c r="B48" s="51" t="s">
        <v>108</v>
      </c>
      <c r="C48" s="52" t="s">
        <v>105</v>
      </c>
      <c r="D48" s="53" t="s">
        <v>109</v>
      </c>
      <c r="E48" s="54">
        <v>737100</v>
      </c>
      <c r="F48" s="53">
        <v>737100</v>
      </c>
      <c r="G48" s="53">
        <v>0</v>
      </c>
      <c r="H48" s="53">
        <v>0</v>
      </c>
      <c r="I48" s="53">
        <v>0</v>
      </c>
      <c r="J48" s="54">
        <v>0</v>
      </c>
      <c r="K48" s="53">
        <v>0</v>
      </c>
      <c r="L48" s="53">
        <v>0</v>
      </c>
      <c r="M48" s="53">
        <v>0</v>
      </c>
      <c r="N48" s="53">
        <v>0</v>
      </c>
      <c r="O48" s="53">
        <v>0</v>
      </c>
      <c r="P48" s="54">
        <v>737100</v>
      </c>
    </row>
    <row r="49" spans="1:16" ht="95.25" customHeight="1" x14ac:dyDescent="0.25">
      <c r="A49" s="51" t="s">
        <v>110</v>
      </c>
      <c r="B49" s="51" t="s">
        <v>111</v>
      </c>
      <c r="C49" s="52" t="s">
        <v>112</v>
      </c>
      <c r="D49" s="53" t="s">
        <v>113</v>
      </c>
      <c r="E49" s="54">
        <v>4266580</v>
      </c>
      <c r="F49" s="53">
        <v>4266580</v>
      </c>
      <c r="G49" s="53">
        <v>2699370</v>
      </c>
      <c r="H49" s="53">
        <v>756040</v>
      </c>
      <c r="I49" s="53">
        <v>0</v>
      </c>
      <c r="J49" s="54">
        <v>0</v>
      </c>
      <c r="K49" s="53">
        <v>0</v>
      </c>
      <c r="L49" s="53">
        <v>0</v>
      </c>
      <c r="M49" s="53">
        <v>0</v>
      </c>
      <c r="N49" s="53">
        <v>0</v>
      </c>
      <c r="O49" s="53">
        <v>0</v>
      </c>
      <c r="P49" s="54">
        <v>4266580</v>
      </c>
    </row>
    <row r="50" spans="1:16" ht="74.25" customHeight="1" x14ac:dyDescent="0.25">
      <c r="A50" s="51" t="s">
        <v>114</v>
      </c>
      <c r="B50" s="51" t="s">
        <v>115</v>
      </c>
      <c r="C50" s="52" t="s">
        <v>112</v>
      </c>
      <c r="D50" s="53" t="s">
        <v>116</v>
      </c>
      <c r="E50" s="54">
        <v>578620</v>
      </c>
      <c r="F50" s="53">
        <v>578620</v>
      </c>
      <c r="G50" s="53">
        <v>384300</v>
      </c>
      <c r="H50" s="53">
        <v>44630</v>
      </c>
      <c r="I50" s="53">
        <v>0</v>
      </c>
      <c r="J50" s="54">
        <v>0</v>
      </c>
      <c r="K50" s="53">
        <v>0</v>
      </c>
      <c r="L50" s="53">
        <v>0</v>
      </c>
      <c r="M50" s="53">
        <v>0</v>
      </c>
      <c r="N50" s="53">
        <v>0</v>
      </c>
      <c r="O50" s="53">
        <v>0</v>
      </c>
      <c r="P50" s="54">
        <v>578620</v>
      </c>
    </row>
    <row r="51" spans="1:16" ht="75" customHeight="1" x14ac:dyDescent="0.25">
      <c r="A51" s="51" t="s">
        <v>117</v>
      </c>
      <c r="B51" s="51" t="s">
        <v>118</v>
      </c>
      <c r="C51" s="52" t="s">
        <v>119</v>
      </c>
      <c r="D51" s="53" t="s">
        <v>120</v>
      </c>
      <c r="E51" s="54">
        <v>18035660</v>
      </c>
      <c r="F51" s="53">
        <v>17775660</v>
      </c>
      <c r="G51" s="53">
        <v>8500560</v>
      </c>
      <c r="H51" s="53">
        <v>5939740</v>
      </c>
      <c r="I51" s="53">
        <v>260000</v>
      </c>
      <c r="J51" s="54">
        <v>49600</v>
      </c>
      <c r="K51" s="53">
        <v>0</v>
      </c>
      <c r="L51" s="53">
        <v>49600</v>
      </c>
      <c r="M51" s="53">
        <v>0</v>
      </c>
      <c r="N51" s="53">
        <v>0</v>
      </c>
      <c r="O51" s="53">
        <v>0</v>
      </c>
      <c r="P51" s="54">
        <v>18085260</v>
      </c>
    </row>
    <row r="52" spans="1:16" ht="84" customHeight="1" x14ac:dyDescent="0.25">
      <c r="A52" s="51" t="s">
        <v>121</v>
      </c>
      <c r="B52" s="51" t="s">
        <v>122</v>
      </c>
      <c r="C52" s="52" t="s">
        <v>123</v>
      </c>
      <c r="D52" s="53" t="s">
        <v>124</v>
      </c>
      <c r="E52" s="54">
        <v>527330</v>
      </c>
      <c r="F52" s="53">
        <v>527330</v>
      </c>
      <c r="G52" s="53">
        <v>0</v>
      </c>
      <c r="H52" s="53">
        <v>0</v>
      </c>
      <c r="I52" s="53">
        <v>0</v>
      </c>
      <c r="J52" s="54">
        <v>0</v>
      </c>
      <c r="K52" s="53">
        <v>0</v>
      </c>
      <c r="L52" s="53">
        <v>0</v>
      </c>
      <c r="M52" s="53">
        <v>0</v>
      </c>
      <c r="N52" s="53">
        <v>0</v>
      </c>
      <c r="O52" s="53">
        <v>0</v>
      </c>
      <c r="P52" s="54">
        <v>527330</v>
      </c>
    </row>
    <row r="53" spans="1:16" ht="71.25" customHeight="1" x14ac:dyDescent="0.25">
      <c r="A53" s="51" t="s">
        <v>125</v>
      </c>
      <c r="B53" s="51" t="s">
        <v>126</v>
      </c>
      <c r="C53" s="52" t="s">
        <v>127</v>
      </c>
      <c r="D53" s="53" t="s">
        <v>128</v>
      </c>
      <c r="E53" s="54">
        <v>5856134</v>
      </c>
      <c r="F53" s="53">
        <v>5856134</v>
      </c>
      <c r="G53" s="53">
        <v>3636170</v>
      </c>
      <c r="H53" s="53">
        <v>1208380</v>
      </c>
      <c r="I53" s="53">
        <v>0</v>
      </c>
      <c r="J53" s="54">
        <v>0</v>
      </c>
      <c r="K53" s="53">
        <v>0</v>
      </c>
      <c r="L53" s="53">
        <v>0</v>
      </c>
      <c r="M53" s="53">
        <v>0</v>
      </c>
      <c r="N53" s="53">
        <v>0</v>
      </c>
      <c r="O53" s="53">
        <v>0</v>
      </c>
      <c r="P53" s="54">
        <v>5856134</v>
      </c>
    </row>
    <row r="54" spans="1:16" ht="74.25" customHeight="1" x14ac:dyDescent="0.25">
      <c r="A54" s="51" t="s">
        <v>129</v>
      </c>
      <c r="B54" s="51" t="s">
        <v>130</v>
      </c>
      <c r="C54" s="52" t="s">
        <v>127</v>
      </c>
      <c r="D54" s="53" t="s">
        <v>131</v>
      </c>
      <c r="E54" s="54">
        <v>1641530</v>
      </c>
      <c r="F54" s="53">
        <v>1641530</v>
      </c>
      <c r="G54" s="53">
        <v>0</v>
      </c>
      <c r="H54" s="53">
        <v>0</v>
      </c>
      <c r="I54" s="53">
        <v>0</v>
      </c>
      <c r="J54" s="54">
        <v>0</v>
      </c>
      <c r="K54" s="53">
        <v>0</v>
      </c>
      <c r="L54" s="53">
        <v>0</v>
      </c>
      <c r="M54" s="53">
        <v>0</v>
      </c>
      <c r="N54" s="53">
        <v>0</v>
      </c>
      <c r="O54" s="53">
        <v>0</v>
      </c>
      <c r="P54" s="54">
        <v>1641530</v>
      </c>
    </row>
    <row r="55" spans="1:16" ht="61.5" customHeight="1" x14ac:dyDescent="0.25">
      <c r="A55" s="51" t="s">
        <v>132</v>
      </c>
      <c r="B55" s="51" t="s">
        <v>133</v>
      </c>
      <c r="C55" s="52" t="s">
        <v>127</v>
      </c>
      <c r="D55" s="53" t="s">
        <v>134</v>
      </c>
      <c r="E55" s="54">
        <v>535000</v>
      </c>
      <c r="F55" s="53">
        <v>535000</v>
      </c>
      <c r="G55" s="53">
        <v>0</v>
      </c>
      <c r="H55" s="53">
        <v>0</v>
      </c>
      <c r="I55" s="53">
        <v>0</v>
      </c>
      <c r="J55" s="54">
        <v>0</v>
      </c>
      <c r="K55" s="53">
        <v>0</v>
      </c>
      <c r="L55" s="53">
        <v>0</v>
      </c>
      <c r="M55" s="53">
        <v>0</v>
      </c>
      <c r="N55" s="53">
        <v>0</v>
      </c>
      <c r="O55" s="53">
        <v>0</v>
      </c>
      <c r="P55" s="54">
        <v>535000</v>
      </c>
    </row>
    <row r="56" spans="1:16" ht="61.5" customHeight="1" x14ac:dyDescent="0.25">
      <c r="A56" s="51" t="s">
        <v>135</v>
      </c>
      <c r="B56" s="51" t="s">
        <v>136</v>
      </c>
      <c r="C56" s="52" t="s">
        <v>137</v>
      </c>
      <c r="D56" s="53" t="s">
        <v>138</v>
      </c>
      <c r="E56" s="54">
        <v>0</v>
      </c>
      <c r="F56" s="53">
        <v>0</v>
      </c>
      <c r="G56" s="53">
        <v>0</v>
      </c>
      <c r="H56" s="53">
        <v>0</v>
      </c>
      <c r="I56" s="53">
        <v>0</v>
      </c>
      <c r="J56" s="54">
        <v>0</v>
      </c>
      <c r="K56" s="53">
        <v>0</v>
      </c>
      <c r="L56" s="53">
        <v>0</v>
      </c>
      <c r="M56" s="53">
        <v>0</v>
      </c>
      <c r="N56" s="53">
        <v>0</v>
      </c>
      <c r="O56" s="53">
        <v>0</v>
      </c>
      <c r="P56" s="54">
        <v>0</v>
      </c>
    </row>
    <row r="57" spans="1:16" ht="61.5" customHeight="1" x14ac:dyDescent="0.25">
      <c r="A57" s="45" t="s">
        <v>139</v>
      </c>
      <c r="B57" s="46"/>
      <c r="C57" s="47"/>
      <c r="D57" s="48" t="s">
        <v>140</v>
      </c>
      <c r="E57" s="49">
        <v>40394554</v>
      </c>
      <c r="F57" s="50">
        <v>40394554</v>
      </c>
      <c r="G57" s="50">
        <v>19717060</v>
      </c>
      <c r="H57" s="50">
        <v>459500</v>
      </c>
      <c r="I57" s="50">
        <v>0</v>
      </c>
      <c r="J57" s="49">
        <v>0</v>
      </c>
      <c r="K57" s="50">
        <v>0</v>
      </c>
      <c r="L57" s="50">
        <v>0</v>
      </c>
      <c r="M57" s="50">
        <v>0</v>
      </c>
      <c r="N57" s="50">
        <v>0</v>
      </c>
      <c r="O57" s="50">
        <v>0</v>
      </c>
      <c r="P57" s="49">
        <v>40394554</v>
      </c>
    </row>
    <row r="58" spans="1:16" ht="102" customHeight="1" x14ac:dyDescent="0.25">
      <c r="A58" s="45" t="s">
        <v>141</v>
      </c>
      <c r="B58" s="46"/>
      <c r="C58" s="47"/>
      <c r="D58" s="48" t="s">
        <v>140</v>
      </c>
      <c r="E58" s="49">
        <v>40394554</v>
      </c>
      <c r="F58" s="50">
        <v>40394554</v>
      </c>
      <c r="G58" s="50">
        <v>19717060</v>
      </c>
      <c r="H58" s="50">
        <v>459500</v>
      </c>
      <c r="I58" s="50">
        <v>0</v>
      </c>
      <c r="J58" s="49">
        <v>0</v>
      </c>
      <c r="K58" s="50">
        <v>0</v>
      </c>
      <c r="L58" s="50">
        <v>0</v>
      </c>
      <c r="M58" s="50">
        <v>0</v>
      </c>
      <c r="N58" s="50">
        <v>0</v>
      </c>
      <c r="O58" s="50">
        <v>0</v>
      </c>
      <c r="P58" s="49">
        <v>40394554</v>
      </c>
    </row>
    <row r="59" spans="1:16" ht="102" customHeight="1" x14ac:dyDescent="0.25">
      <c r="A59" s="51" t="s">
        <v>142</v>
      </c>
      <c r="B59" s="51" t="s">
        <v>67</v>
      </c>
      <c r="C59" s="52" t="s">
        <v>29</v>
      </c>
      <c r="D59" s="53" t="s">
        <v>68</v>
      </c>
      <c r="E59" s="54">
        <v>7554960</v>
      </c>
      <c r="F59" s="53">
        <v>7554960</v>
      </c>
      <c r="G59" s="53">
        <v>6098490</v>
      </c>
      <c r="H59" s="53">
        <v>1300</v>
      </c>
      <c r="I59" s="53">
        <v>0</v>
      </c>
      <c r="J59" s="54">
        <v>0</v>
      </c>
      <c r="K59" s="53">
        <v>0</v>
      </c>
      <c r="L59" s="53">
        <v>0</v>
      </c>
      <c r="M59" s="53">
        <v>0</v>
      </c>
      <c r="N59" s="53">
        <v>0</v>
      </c>
      <c r="O59" s="53">
        <v>0</v>
      </c>
      <c r="P59" s="54">
        <v>7554960</v>
      </c>
    </row>
    <row r="60" spans="1:16" ht="102" customHeight="1" x14ac:dyDescent="0.25">
      <c r="A60" s="51" t="s">
        <v>143</v>
      </c>
      <c r="B60" s="51" t="s">
        <v>144</v>
      </c>
      <c r="C60" s="52" t="s">
        <v>78</v>
      </c>
      <c r="D60" s="53" t="s">
        <v>145</v>
      </c>
      <c r="E60" s="54">
        <v>30000</v>
      </c>
      <c r="F60" s="53">
        <v>30000</v>
      </c>
      <c r="G60" s="53">
        <v>0</v>
      </c>
      <c r="H60" s="53">
        <v>0</v>
      </c>
      <c r="I60" s="53">
        <v>0</v>
      </c>
      <c r="J60" s="54">
        <v>0</v>
      </c>
      <c r="K60" s="53">
        <v>0</v>
      </c>
      <c r="L60" s="53">
        <v>0</v>
      </c>
      <c r="M60" s="53">
        <v>0</v>
      </c>
      <c r="N60" s="53">
        <v>0</v>
      </c>
      <c r="O60" s="53">
        <v>0</v>
      </c>
      <c r="P60" s="54">
        <v>30000</v>
      </c>
    </row>
    <row r="61" spans="1:16" ht="102" customHeight="1" x14ac:dyDescent="0.25">
      <c r="A61" s="51" t="s">
        <v>146</v>
      </c>
      <c r="B61" s="51" t="s">
        <v>147</v>
      </c>
      <c r="C61" s="52" t="s">
        <v>78</v>
      </c>
      <c r="D61" s="53" t="s">
        <v>148</v>
      </c>
      <c r="E61" s="54">
        <v>83475</v>
      </c>
      <c r="F61" s="53">
        <v>83475</v>
      </c>
      <c r="G61" s="53">
        <v>0</v>
      </c>
      <c r="H61" s="53">
        <v>0</v>
      </c>
      <c r="I61" s="53">
        <v>0</v>
      </c>
      <c r="J61" s="54">
        <v>0</v>
      </c>
      <c r="K61" s="53">
        <v>0</v>
      </c>
      <c r="L61" s="53">
        <v>0</v>
      </c>
      <c r="M61" s="53">
        <v>0</v>
      </c>
      <c r="N61" s="53">
        <v>0</v>
      </c>
      <c r="O61" s="53">
        <v>0</v>
      </c>
      <c r="P61" s="54">
        <v>83475</v>
      </c>
    </row>
    <row r="62" spans="1:16" ht="102" customHeight="1" x14ac:dyDescent="0.25">
      <c r="A62" s="51" t="s">
        <v>149</v>
      </c>
      <c r="B62" s="51" t="s">
        <v>150</v>
      </c>
      <c r="C62" s="52" t="s">
        <v>105</v>
      </c>
      <c r="D62" s="53" t="s">
        <v>151</v>
      </c>
      <c r="E62" s="54">
        <v>16690800</v>
      </c>
      <c r="F62" s="53">
        <v>16690800</v>
      </c>
      <c r="G62" s="53">
        <v>12688870</v>
      </c>
      <c r="H62" s="53">
        <v>458200</v>
      </c>
      <c r="I62" s="53">
        <v>0</v>
      </c>
      <c r="J62" s="54">
        <v>0</v>
      </c>
      <c r="K62" s="53">
        <v>0</v>
      </c>
      <c r="L62" s="53">
        <v>0</v>
      </c>
      <c r="M62" s="53">
        <v>0</v>
      </c>
      <c r="N62" s="53">
        <v>0</v>
      </c>
      <c r="O62" s="53">
        <v>0</v>
      </c>
      <c r="P62" s="54">
        <v>16690800</v>
      </c>
    </row>
    <row r="63" spans="1:16" ht="102" customHeight="1" x14ac:dyDescent="0.25">
      <c r="A63" s="51" t="s">
        <v>152</v>
      </c>
      <c r="B63" s="51" t="s">
        <v>108</v>
      </c>
      <c r="C63" s="52" t="s">
        <v>105</v>
      </c>
      <c r="D63" s="53" t="s">
        <v>109</v>
      </c>
      <c r="E63" s="54">
        <v>3000000</v>
      </c>
      <c r="F63" s="53">
        <v>3000000</v>
      </c>
      <c r="G63" s="53">
        <v>0</v>
      </c>
      <c r="H63" s="53">
        <v>0</v>
      </c>
      <c r="I63" s="53">
        <v>0</v>
      </c>
      <c r="J63" s="54">
        <v>0</v>
      </c>
      <c r="K63" s="53">
        <v>0</v>
      </c>
      <c r="L63" s="53">
        <v>0</v>
      </c>
      <c r="M63" s="53">
        <v>0</v>
      </c>
      <c r="N63" s="53">
        <v>0</v>
      </c>
      <c r="O63" s="53">
        <v>0</v>
      </c>
      <c r="P63" s="54">
        <v>3000000</v>
      </c>
    </row>
    <row r="64" spans="1:16" ht="102" customHeight="1" x14ac:dyDescent="0.25">
      <c r="A64" s="51" t="s">
        <v>153</v>
      </c>
      <c r="B64" s="51" t="s">
        <v>154</v>
      </c>
      <c r="C64" s="52" t="s">
        <v>70</v>
      </c>
      <c r="D64" s="53" t="s">
        <v>155</v>
      </c>
      <c r="E64" s="54">
        <v>2016000</v>
      </c>
      <c r="F64" s="53">
        <v>2016000</v>
      </c>
      <c r="G64" s="53">
        <v>0</v>
      </c>
      <c r="H64" s="53">
        <v>0</v>
      </c>
      <c r="I64" s="53">
        <v>0</v>
      </c>
      <c r="J64" s="54">
        <v>0</v>
      </c>
      <c r="K64" s="53">
        <v>0</v>
      </c>
      <c r="L64" s="53">
        <v>0</v>
      </c>
      <c r="M64" s="53">
        <v>0</v>
      </c>
      <c r="N64" s="53">
        <v>0</v>
      </c>
      <c r="O64" s="53">
        <v>0</v>
      </c>
      <c r="P64" s="54">
        <v>2016000</v>
      </c>
    </row>
    <row r="65" spans="1:16" ht="102" customHeight="1" x14ac:dyDescent="0.25">
      <c r="A65" s="51" t="s">
        <v>156</v>
      </c>
      <c r="B65" s="51" t="s">
        <v>157</v>
      </c>
      <c r="C65" s="52" t="s">
        <v>158</v>
      </c>
      <c r="D65" s="53" t="s">
        <v>159</v>
      </c>
      <c r="E65" s="54">
        <v>1700000</v>
      </c>
      <c r="F65" s="53">
        <v>1700000</v>
      </c>
      <c r="G65" s="53">
        <v>0</v>
      </c>
      <c r="H65" s="53">
        <v>0</v>
      </c>
      <c r="I65" s="53">
        <v>0</v>
      </c>
      <c r="J65" s="54">
        <v>0</v>
      </c>
      <c r="K65" s="53">
        <v>0</v>
      </c>
      <c r="L65" s="53">
        <v>0</v>
      </c>
      <c r="M65" s="53">
        <v>0</v>
      </c>
      <c r="N65" s="53">
        <v>0</v>
      </c>
      <c r="O65" s="53">
        <v>0</v>
      </c>
      <c r="P65" s="54">
        <v>1700000</v>
      </c>
    </row>
    <row r="66" spans="1:16" ht="81" customHeight="1" x14ac:dyDescent="0.25">
      <c r="A66" s="51" t="s">
        <v>160</v>
      </c>
      <c r="B66" s="51" t="s">
        <v>161</v>
      </c>
      <c r="C66" s="52" t="s">
        <v>158</v>
      </c>
      <c r="D66" s="53" t="s">
        <v>162</v>
      </c>
      <c r="E66" s="54">
        <v>270000</v>
      </c>
      <c r="F66" s="53">
        <v>270000</v>
      </c>
      <c r="G66" s="53">
        <v>0</v>
      </c>
      <c r="H66" s="53">
        <v>0</v>
      </c>
      <c r="I66" s="53">
        <v>0</v>
      </c>
      <c r="J66" s="54">
        <v>0</v>
      </c>
      <c r="K66" s="53">
        <v>0</v>
      </c>
      <c r="L66" s="53">
        <v>0</v>
      </c>
      <c r="M66" s="53">
        <v>0</v>
      </c>
      <c r="N66" s="53">
        <v>0</v>
      </c>
      <c r="O66" s="53">
        <v>0</v>
      </c>
      <c r="P66" s="54">
        <v>270000</v>
      </c>
    </row>
    <row r="67" spans="1:16" ht="61.5" customHeight="1" x14ac:dyDescent="0.25">
      <c r="A67" s="51" t="s">
        <v>282</v>
      </c>
      <c r="B67" s="51" t="s">
        <v>283</v>
      </c>
      <c r="C67" s="52" t="s">
        <v>158</v>
      </c>
      <c r="D67" s="53" t="s">
        <v>284</v>
      </c>
      <c r="E67" s="54">
        <v>1134233</v>
      </c>
      <c r="F67" s="53">
        <v>1134233</v>
      </c>
      <c r="G67" s="53">
        <v>929700</v>
      </c>
      <c r="H67" s="53">
        <v>0</v>
      </c>
      <c r="I67" s="53">
        <v>0</v>
      </c>
      <c r="J67" s="54">
        <v>0</v>
      </c>
      <c r="K67" s="53">
        <v>0</v>
      </c>
      <c r="L67" s="53">
        <v>0</v>
      </c>
      <c r="M67" s="53">
        <v>0</v>
      </c>
      <c r="N67" s="53">
        <v>0</v>
      </c>
      <c r="O67" s="53">
        <v>0</v>
      </c>
      <c r="P67" s="54">
        <v>1134233</v>
      </c>
    </row>
    <row r="68" spans="1:16" ht="61.5" customHeight="1" x14ac:dyDescent="0.25">
      <c r="A68" s="51" t="s">
        <v>163</v>
      </c>
      <c r="B68" s="51" t="s">
        <v>164</v>
      </c>
      <c r="C68" s="52" t="s">
        <v>165</v>
      </c>
      <c r="D68" s="53" t="s">
        <v>166</v>
      </c>
      <c r="E68" s="54">
        <v>520000</v>
      </c>
      <c r="F68" s="53">
        <v>520000</v>
      </c>
      <c r="G68" s="53">
        <v>0</v>
      </c>
      <c r="H68" s="53">
        <v>0</v>
      </c>
      <c r="I68" s="53">
        <v>0</v>
      </c>
      <c r="J68" s="54">
        <v>0</v>
      </c>
      <c r="K68" s="53">
        <v>0</v>
      </c>
      <c r="L68" s="53">
        <v>0</v>
      </c>
      <c r="M68" s="53">
        <v>0</v>
      </c>
      <c r="N68" s="53">
        <v>0</v>
      </c>
      <c r="O68" s="53">
        <v>0</v>
      </c>
      <c r="P68" s="54">
        <v>520000</v>
      </c>
    </row>
    <row r="69" spans="1:16" ht="61.5" customHeight="1" x14ac:dyDescent="0.25">
      <c r="A69" s="51" t="s">
        <v>167</v>
      </c>
      <c r="B69" s="51" t="s">
        <v>168</v>
      </c>
      <c r="C69" s="52" t="s">
        <v>165</v>
      </c>
      <c r="D69" s="53" t="s">
        <v>275</v>
      </c>
      <c r="E69" s="54">
        <v>7395086</v>
      </c>
      <c r="F69" s="53">
        <v>7395086</v>
      </c>
      <c r="G69" s="53">
        <v>0</v>
      </c>
      <c r="H69" s="53">
        <v>0</v>
      </c>
      <c r="I69" s="53">
        <v>0</v>
      </c>
      <c r="J69" s="54">
        <v>0</v>
      </c>
      <c r="K69" s="53">
        <v>0</v>
      </c>
      <c r="L69" s="53">
        <v>0</v>
      </c>
      <c r="M69" s="53">
        <v>0</v>
      </c>
      <c r="N69" s="53">
        <v>0</v>
      </c>
      <c r="O69" s="53">
        <v>0</v>
      </c>
      <c r="P69" s="54">
        <v>7395086</v>
      </c>
    </row>
    <row r="70" spans="1:16" ht="61.5" customHeight="1" x14ac:dyDescent="0.25">
      <c r="A70" s="45" t="s">
        <v>170</v>
      </c>
      <c r="B70" s="46"/>
      <c r="C70" s="47"/>
      <c r="D70" s="48" t="s">
        <v>171</v>
      </c>
      <c r="E70" s="49">
        <v>1985526</v>
      </c>
      <c r="F70" s="50">
        <v>1969230</v>
      </c>
      <c r="G70" s="50">
        <v>1571647</v>
      </c>
      <c r="H70" s="50">
        <v>24811</v>
      </c>
      <c r="I70" s="50">
        <v>16296</v>
      </c>
      <c r="J70" s="49">
        <v>0</v>
      </c>
      <c r="K70" s="50">
        <v>0</v>
      </c>
      <c r="L70" s="50">
        <v>0</v>
      </c>
      <c r="M70" s="50">
        <v>0</v>
      </c>
      <c r="N70" s="50">
        <v>0</v>
      </c>
      <c r="O70" s="50">
        <v>0</v>
      </c>
      <c r="P70" s="49">
        <v>1985526</v>
      </c>
    </row>
    <row r="71" spans="1:16" ht="61.5" customHeight="1" x14ac:dyDescent="0.25">
      <c r="A71" s="45" t="s">
        <v>172</v>
      </c>
      <c r="B71" s="46"/>
      <c r="C71" s="47"/>
      <c r="D71" s="48" t="s">
        <v>171</v>
      </c>
      <c r="E71" s="49">
        <v>1985526</v>
      </c>
      <c r="F71" s="50">
        <v>1969230</v>
      </c>
      <c r="G71" s="50">
        <v>1571647</v>
      </c>
      <c r="H71" s="50">
        <v>24811</v>
      </c>
      <c r="I71" s="50">
        <v>16296</v>
      </c>
      <c r="J71" s="49">
        <v>0</v>
      </c>
      <c r="K71" s="50">
        <v>0</v>
      </c>
      <c r="L71" s="50">
        <v>0</v>
      </c>
      <c r="M71" s="50">
        <v>0</v>
      </c>
      <c r="N71" s="50">
        <v>0</v>
      </c>
      <c r="O71" s="50">
        <v>0</v>
      </c>
      <c r="P71" s="49">
        <v>1985526</v>
      </c>
    </row>
    <row r="72" spans="1:16" ht="61.5" customHeight="1" x14ac:dyDescent="0.25">
      <c r="A72" s="51" t="s">
        <v>173</v>
      </c>
      <c r="B72" s="51" t="s">
        <v>67</v>
      </c>
      <c r="C72" s="52" t="s">
        <v>29</v>
      </c>
      <c r="D72" s="53" t="s">
        <v>68</v>
      </c>
      <c r="E72" s="54">
        <v>1985526</v>
      </c>
      <c r="F72" s="53">
        <v>1969230</v>
      </c>
      <c r="G72" s="53">
        <v>1571647</v>
      </c>
      <c r="H72" s="53">
        <v>24811</v>
      </c>
      <c r="I72" s="53">
        <v>16296</v>
      </c>
      <c r="J72" s="54">
        <v>0</v>
      </c>
      <c r="K72" s="53">
        <v>0</v>
      </c>
      <c r="L72" s="53">
        <v>0</v>
      </c>
      <c r="M72" s="53">
        <v>0</v>
      </c>
      <c r="N72" s="53">
        <v>0</v>
      </c>
      <c r="O72" s="53">
        <v>0</v>
      </c>
      <c r="P72" s="54">
        <v>1985526</v>
      </c>
    </row>
    <row r="73" spans="1:16" ht="61.5" customHeight="1" x14ac:dyDescent="0.25">
      <c r="A73" s="45" t="s">
        <v>174</v>
      </c>
      <c r="B73" s="46"/>
      <c r="C73" s="47"/>
      <c r="D73" s="48" t="s">
        <v>175</v>
      </c>
      <c r="E73" s="49">
        <v>30570810</v>
      </c>
      <c r="F73" s="50">
        <v>9801750</v>
      </c>
      <c r="G73" s="50">
        <v>4133873</v>
      </c>
      <c r="H73" s="50">
        <v>2465784</v>
      </c>
      <c r="I73" s="50">
        <v>20769060</v>
      </c>
      <c r="J73" s="49">
        <v>1199238</v>
      </c>
      <c r="K73" s="50">
        <v>1022438</v>
      </c>
      <c r="L73" s="50">
        <v>176800</v>
      </c>
      <c r="M73" s="50">
        <v>0</v>
      </c>
      <c r="N73" s="50">
        <v>0</v>
      </c>
      <c r="O73" s="50">
        <v>1022438</v>
      </c>
      <c r="P73" s="49">
        <v>31770048</v>
      </c>
    </row>
    <row r="74" spans="1:16" ht="61.5" customHeight="1" x14ac:dyDescent="0.25">
      <c r="A74" s="45" t="s">
        <v>176</v>
      </c>
      <c r="B74" s="46"/>
      <c r="C74" s="47"/>
      <c r="D74" s="48" t="s">
        <v>175</v>
      </c>
      <c r="E74" s="49">
        <v>30570810</v>
      </c>
      <c r="F74" s="50">
        <v>9801750</v>
      </c>
      <c r="G74" s="50">
        <v>4133873</v>
      </c>
      <c r="H74" s="50">
        <v>2465784</v>
      </c>
      <c r="I74" s="50">
        <v>20769060</v>
      </c>
      <c r="J74" s="49">
        <v>1199238</v>
      </c>
      <c r="K74" s="50">
        <v>1022438</v>
      </c>
      <c r="L74" s="50">
        <v>176800</v>
      </c>
      <c r="M74" s="50">
        <v>0</v>
      </c>
      <c r="N74" s="50">
        <v>0</v>
      </c>
      <c r="O74" s="50">
        <v>1022438</v>
      </c>
      <c r="P74" s="49">
        <v>31770048</v>
      </c>
    </row>
    <row r="75" spans="1:16" ht="61.5" customHeight="1" x14ac:dyDescent="0.25">
      <c r="A75" s="51" t="s">
        <v>177</v>
      </c>
      <c r="B75" s="51" t="s">
        <v>67</v>
      </c>
      <c r="C75" s="52" t="s">
        <v>29</v>
      </c>
      <c r="D75" s="53" t="s">
        <v>68</v>
      </c>
      <c r="E75" s="54">
        <v>5364110</v>
      </c>
      <c r="F75" s="53">
        <v>5364110</v>
      </c>
      <c r="G75" s="53">
        <v>4133873</v>
      </c>
      <c r="H75" s="53">
        <v>45784</v>
      </c>
      <c r="I75" s="53">
        <v>0</v>
      </c>
      <c r="J75" s="54">
        <v>0</v>
      </c>
      <c r="K75" s="53">
        <v>0</v>
      </c>
      <c r="L75" s="53">
        <v>0</v>
      </c>
      <c r="M75" s="53">
        <v>0</v>
      </c>
      <c r="N75" s="53">
        <v>0</v>
      </c>
      <c r="O75" s="53">
        <v>0</v>
      </c>
      <c r="P75" s="54">
        <v>5364110</v>
      </c>
    </row>
    <row r="76" spans="1:16" ht="61.5" customHeight="1" x14ac:dyDescent="0.25">
      <c r="A76" s="51" t="s">
        <v>178</v>
      </c>
      <c r="B76" s="51" t="s">
        <v>179</v>
      </c>
      <c r="C76" s="52" t="s">
        <v>180</v>
      </c>
      <c r="D76" s="53" t="s">
        <v>181</v>
      </c>
      <c r="E76" s="54">
        <v>140000</v>
      </c>
      <c r="F76" s="53">
        <v>140000</v>
      </c>
      <c r="G76" s="53">
        <v>0</v>
      </c>
      <c r="H76" s="53">
        <v>0</v>
      </c>
      <c r="I76" s="53">
        <v>0</v>
      </c>
      <c r="J76" s="54">
        <v>0</v>
      </c>
      <c r="K76" s="53">
        <v>0</v>
      </c>
      <c r="L76" s="53">
        <v>0</v>
      </c>
      <c r="M76" s="53">
        <v>0</v>
      </c>
      <c r="N76" s="53">
        <v>0</v>
      </c>
      <c r="O76" s="53">
        <v>0</v>
      </c>
      <c r="P76" s="54">
        <v>140000</v>
      </c>
    </row>
    <row r="77" spans="1:16" ht="61.5" customHeight="1" x14ac:dyDescent="0.25">
      <c r="A77" s="51" t="s">
        <v>182</v>
      </c>
      <c r="B77" s="51" t="s">
        <v>168</v>
      </c>
      <c r="C77" s="52" t="s">
        <v>165</v>
      </c>
      <c r="D77" s="53" t="s">
        <v>275</v>
      </c>
      <c r="E77" s="54">
        <v>300000</v>
      </c>
      <c r="F77" s="53">
        <v>300000</v>
      </c>
      <c r="G77" s="53">
        <v>0</v>
      </c>
      <c r="H77" s="53">
        <v>0</v>
      </c>
      <c r="I77" s="53">
        <v>0</v>
      </c>
      <c r="J77" s="54">
        <v>0</v>
      </c>
      <c r="K77" s="53">
        <v>0</v>
      </c>
      <c r="L77" s="53">
        <v>0</v>
      </c>
      <c r="M77" s="53">
        <v>0</v>
      </c>
      <c r="N77" s="53">
        <v>0</v>
      </c>
      <c r="O77" s="53">
        <v>0</v>
      </c>
      <c r="P77" s="54">
        <v>300000</v>
      </c>
    </row>
    <row r="78" spans="1:16" ht="61.5" customHeight="1" x14ac:dyDescent="0.25">
      <c r="A78" s="51" t="s">
        <v>298</v>
      </c>
      <c r="B78" s="51" t="s">
        <v>118</v>
      </c>
      <c r="C78" s="52" t="s">
        <v>119</v>
      </c>
      <c r="D78" s="53" t="s">
        <v>120</v>
      </c>
      <c r="E78" s="54">
        <v>1876300</v>
      </c>
      <c r="F78" s="53">
        <v>0</v>
      </c>
      <c r="G78" s="53">
        <v>0</v>
      </c>
      <c r="H78" s="53">
        <v>0</v>
      </c>
      <c r="I78" s="53">
        <v>1876300</v>
      </c>
      <c r="J78" s="54">
        <v>0</v>
      </c>
      <c r="K78" s="53">
        <v>0</v>
      </c>
      <c r="L78" s="53">
        <v>0</v>
      </c>
      <c r="M78" s="53">
        <v>0</v>
      </c>
      <c r="N78" s="53">
        <v>0</v>
      </c>
      <c r="O78" s="53">
        <v>0</v>
      </c>
      <c r="P78" s="54">
        <v>1876300</v>
      </c>
    </row>
    <row r="79" spans="1:16" ht="61.5" customHeight="1" x14ac:dyDescent="0.25">
      <c r="A79" s="51" t="s">
        <v>183</v>
      </c>
      <c r="B79" s="51" t="s">
        <v>184</v>
      </c>
      <c r="C79" s="52" t="s">
        <v>185</v>
      </c>
      <c r="D79" s="53" t="s">
        <v>186</v>
      </c>
      <c r="E79" s="54">
        <v>930000</v>
      </c>
      <c r="F79" s="53">
        <v>930000</v>
      </c>
      <c r="G79" s="53">
        <v>0</v>
      </c>
      <c r="H79" s="53">
        <v>0</v>
      </c>
      <c r="I79" s="53">
        <v>0</v>
      </c>
      <c r="J79" s="54">
        <v>0</v>
      </c>
      <c r="K79" s="53">
        <v>0</v>
      </c>
      <c r="L79" s="53">
        <v>0</v>
      </c>
      <c r="M79" s="53">
        <v>0</v>
      </c>
      <c r="N79" s="53">
        <v>0</v>
      </c>
      <c r="O79" s="53">
        <v>0</v>
      </c>
      <c r="P79" s="54">
        <v>930000</v>
      </c>
    </row>
    <row r="80" spans="1:16" ht="61.5" customHeight="1" x14ac:dyDescent="0.25">
      <c r="A80" s="51" t="s">
        <v>187</v>
      </c>
      <c r="B80" s="51" t="s">
        <v>188</v>
      </c>
      <c r="C80" s="52" t="s">
        <v>189</v>
      </c>
      <c r="D80" s="53" t="s">
        <v>190</v>
      </c>
      <c r="E80" s="54">
        <v>2005000</v>
      </c>
      <c r="F80" s="53">
        <v>0</v>
      </c>
      <c r="G80" s="53">
        <v>0</v>
      </c>
      <c r="H80" s="53">
        <v>0</v>
      </c>
      <c r="I80" s="53">
        <v>2005000</v>
      </c>
      <c r="J80" s="54">
        <v>0</v>
      </c>
      <c r="K80" s="53">
        <v>0</v>
      </c>
      <c r="L80" s="53">
        <v>0</v>
      </c>
      <c r="M80" s="53">
        <v>0</v>
      </c>
      <c r="N80" s="53">
        <v>0</v>
      </c>
      <c r="O80" s="53">
        <v>0</v>
      </c>
      <c r="P80" s="54">
        <v>2005000</v>
      </c>
    </row>
    <row r="81" spans="1:16" ht="61.5" customHeight="1" x14ac:dyDescent="0.25">
      <c r="A81" s="51" t="s">
        <v>191</v>
      </c>
      <c r="B81" s="51" t="s">
        <v>192</v>
      </c>
      <c r="C81" s="52" t="s">
        <v>189</v>
      </c>
      <c r="D81" s="53" t="s">
        <v>193</v>
      </c>
      <c r="E81" s="54">
        <v>1280000</v>
      </c>
      <c r="F81" s="53">
        <v>0</v>
      </c>
      <c r="G81" s="53">
        <v>0</v>
      </c>
      <c r="H81" s="53">
        <v>0</v>
      </c>
      <c r="I81" s="53">
        <v>1280000</v>
      </c>
      <c r="J81" s="54">
        <v>0</v>
      </c>
      <c r="K81" s="53">
        <v>0</v>
      </c>
      <c r="L81" s="53">
        <v>0</v>
      </c>
      <c r="M81" s="53">
        <v>0</v>
      </c>
      <c r="N81" s="53">
        <v>0</v>
      </c>
      <c r="O81" s="53">
        <v>0</v>
      </c>
      <c r="P81" s="54">
        <v>1280000</v>
      </c>
    </row>
    <row r="82" spans="1:16" x14ac:dyDescent="0.25">
      <c r="A82" s="51" t="s">
        <v>194</v>
      </c>
      <c r="B82" s="51" t="s">
        <v>195</v>
      </c>
      <c r="C82" s="52" t="s">
        <v>189</v>
      </c>
      <c r="D82" s="53" t="s">
        <v>196</v>
      </c>
      <c r="E82" s="54">
        <v>18045400</v>
      </c>
      <c r="F82" s="53">
        <v>2437640</v>
      </c>
      <c r="G82" s="53">
        <v>0</v>
      </c>
      <c r="H82" s="53">
        <v>2420000</v>
      </c>
      <c r="I82" s="53">
        <v>15607760</v>
      </c>
      <c r="J82" s="54">
        <v>0</v>
      </c>
      <c r="K82" s="53">
        <v>0</v>
      </c>
      <c r="L82" s="53">
        <v>0</v>
      </c>
      <c r="M82" s="53">
        <v>0</v>
      </c>
      <c r="N82" s="53">
        <v>0</v>
      </c>
      <c r="O82" s="53">
        <v>0</v>
      </c>
      <c r="P82" s="54">
        <v>18045400</v>
      </c>
    </row>
    <row r="83" spans="1:16" ht="51" x14ac:dyDescent="0.25">
      <c r="A83" s="51" t="s">
        <v>299</v>
      </c>
      <c r="B83" s="51" t="s">
        <v>300</v>
      </c>
      <c r="C83" s="52" t="s">
        <v>301</v>
      </c>
      <c r="D83" s="53" t="s">
        <v>302</v>
      </c>
      <c r="E83" s="54">
        <v>0</v>
      </c>
      <c r="F83" s="53">
        <v>0</v>
      </c>
      <c r="G83" s="53">
        <v>0</v>
      </c>
      <c r="H83" s="53">
        <v>0</v>
      </c>
      <c r="I83" s="53">
        <v>0</v>
      </c>
      <c r="J83" s="54">
        <v>1022438</v>
      </c>
      <c r="K83" s="53">
        <v>1022438</v>
      </c>
      <c r="L83" s="53">
        <v>0</v>
      </c>
      <c r="M83" s="53">
        <v>0</v>
      </c>
      <c r="N83" s="53">
        <v>0</v>
      </c>
      <c r="O83" s="53">
        <v>1022438</v>
      </c>
      <c r="P83" s="54">
        <v>1022438</v>
      </c>
    </row>
    <row r="84" spans="1:16" x14ac:dyDescent="0.25">
      <c r="A84" s="51" t="s">
        <v>197</v>
      </c>
      <c r="B84" s="51" t="s">
        <v>198</v>
      </c>
      <c r="C84" s="52" t="s">
        <v>199</v>
      </c>
      <c r="D84" s="53" t="s">
        <v>200</v>
      </c>
      <c r="E84" s="54">
        <v>450000</v>
      </c>
      <c r="F84" s="53">
        <v>450000</v>
      </c>
      <c r="G84" s="53">
        <v>0</v>
      </c>
      <c r="H84" s="53">
        <v>0</v>
      </c>
      <c r="I84" s="53">
        <v>0</v>
      </c>
      <c r="J84" s="54">
        <v>0</v>
      </c>
      <c r="K84" s="53">
        <v>0</v>
      </c>
      <c r="L84" s="53">
        <v>0</v>
      </c>
      <c r="M84" s="53">
        <v>0</v>
      </c>
      <c r="N84" s="53">
        <v>0</v>
      </c>
      <c r="O84" s="53">
        <v>0</v>
      </c>
      <c r="P84" s="54">
        <v>450000</v>
      </c>
    </row>
    <row r="85" spans="1:16" ht="25.5" x14ac:dyDescent="0.25">
      <c r="A85" s="51" t="s">
        <v>201</v>
      </c>
      <c r="B85" s="51" t="s">
        <v>202</v>
      </c>
      <c r="C85" s="52" t="s">
        <v>203</v>
      </c>
      <c r="D85" s="53" t="s">
        <v>204</v>
      </c>
      <c r="E85" s="54">
        <v>180000</v>
      </c>
      <c r="F85" s="53">
        <v>180000</v>
      </c>
      <c r="G85" s="53">
        <v>0</v>
      </c>
      <c r="H85" s="53">
        <v>0</v>
      </c>
      <c r="I85" s="53">
        <v>0</v>
      </c>
      <c r="J85" s="54">
        <v>0</v>
      </c>
      <c r="K85" s="53">
        <v>0</v>
      </c>
      <c r="L85" s="53">
        <v>0</v>
      </c>
      <c r="M85" s="53">
        <v>0</v>
      </c>
      <c r="N85" s="53">
        <v>0</v>
      </c>
      <c r="O85" s="53">
        <v>0</v>
      </c>
      <c r="P85" s="54">
        <v>180000</v>
      </c>
    </row>
    <row r="86" spans="1:16" ht="25.5" x14ac:dyDescent="0.25">
      <c r="A86" s="51" t="s">
        <v>205</v>
      </c>
      <c r="B86" s="51" t="s">
        <v>206</v>
      </c>
      <c r="C86" s="52" t="s">
        <v>207</v>
      </c>
      <c r="D86" s="53" t="s">
        <v>208</v>
      </c>
      <c r="E86" s="54">
        <v>0</v>
      </c>
      <c r="F86" s="53">
        <v>0</v>
      </c>
      <c r="G86" s="53">
        <v>0</v>
      </c>
      <c r="H86" s="53">
        <v>0</v>
      </c>
      <c r="I86" s="53">
        <v>0</v>
      </c>
      <c r="J86" s="54">
        <v>176800</v>
      </c>
      <c r="K86" s="53">
        <v>0</v>
      </c>
      <c r="L86" s="53">
        <v>176800</v>
      </c>
      <c r="M86" s="53">
        <v>0</v>
      </c>
      <c r="N86" s="53">
        <v>0</v>
      </c>
      <c r="O86" s="53">
        <v>0</v>
      </c>
      <c r="P86" s="54">
        <v>176800</v>
      </c>
    </row>
    <row r="87" spans="1:16" ht="25.5" x14ac:dyDescent="0.25">
      <c r="A87" s="45" t="s">
        <v>209</v>
      </c>
      <c r="B87" s="46"/>
      <c r="C87" s="47"/>
      <c r="D87" s="48" t="s">
        <v>210</v>
      </c>
      <c r="E87" s="49">
        <v>2782639</v>
      </c>
      <c r="F87" s="50">
        <v>2782639</v>
      </c>
      <c r="G87" s="50">
        <v>1342900</v>
      </c>
      <c r="H87" s="50">
        <v>61600</v>
      </c>
      <c r="I87" s="50">
        <v>0</v>
      </c>
      <c r="J87" s="49">
        <v>1170300</v>
      </c>
      <c r="K87" s="50">
        <v>900000</v>
      </c>
      <c r="L87" s="50">
        <v>230300</v>
      </c>
      <c r="M87" s="50">
        <v>0</v>
      </c>
      <c r="N87" s="50">
        <v>0</v>
      </c>
      <c r="O87" s="50">
        <v>940000</v>
      </c>
      <c r="P87" s="49">
        <v>3952939</v>
      </c>
    </row>
    <row r="88" spans="1:16" ht="25.5" x14ac:dyDescent="0.25">
      <c r="A88" s="45" t="s">
        <v>211</v>
      </c>
      <c r="B88" s="46"/>
      <c r="C88" s="47"/>
      <c r="D88" s="48" t="s">
        <v>210</v>
      </c>
      <c r="E88" s="49">
        <v>2782639</v>
      </c>
      <c r="F88" s="50">
        <v>2782639</v>
      </c>
      <c r="G88" s="50">
        <v>1342900</v>
      </c>
      <c r="H88" s="50">
        <v>61600</v>
      </c>
      <c r="I88" s="50">
        <v>0</v>
      </c>
      <c r="J88" s="49">
        <v>1170300</v>
      </c>
      <c r="K88" s="50">
        <v>900000</v>
      </c>
      <c r="L88" s="50">
        <v>230300</v>
      </c>
      <c r="M88" s="50">
        <v>0</v>
      </c>
      <c r="N88" s="50">
        <v>0</v>
      </c>
      <c r="O88" s="50">
        <v>940000</v>
      </c>
      <c r="P88" s="49">
        <v>3952939</v>
      </c>
    </row>
    <row r="89" spans="1:16" ht="38.25" x14ac:dyDescent="0.25">
      <c r="A89" s="51" t="s">
        <v>212</v>
      </c>
      <c r="B89" s="51" t="s">
        <v>67</v>
      </c>
      <c r="C89" s="52" t="s">
        <v>29</v>
      </c>
      <c r="D89" s="53" t="s">
        <v>68</v>
      </c>
      <c r="E89" s="54">
        <v>2722639</v>
      </c>
      <c r="F89" s="53">
        <v>2722639</v>
      </c>
      <c r="G89" s="53">
        <v>1342900</v>
      </c>
      <c r="H89" s="53">
        <v>61600</v>
      </c>
      <c r="I89" s="53">
        <v>0</v>
      </c>
      <c r="J89" s="54">
        <v>270300</v>
      </c>
      <c r="K89" s="53">
        <v>0</v>
      </c>
      <c r="L89" s="53">
        <v>230300</v>
      </c>
      <c r="M89" s="53">
        <v>0</v>
      </c>
      <c r="N89" s="53">
        <v>0</v>
      </c>
      <c r="O89" s="53">
        <v>40000</v>
      </c>
      <c r="P89" s="54">
        <v>2992939</v>
      </c>
    </row>
    <row r="90" spans="1:16" ht="51" x14ac:dyDescent="0.25">
      <c r="A90" s="51" t="s">
        <v>303</v>
      </c>
      <c r="B90" s="51" t="s">
        <v>304</v>
      </c>
      <c r="C90" s="52" t="s">
        <v>185</v>
      </c>
      <c r="D90" s="53" t="s">
        <v>305</v>
      </c>
      <c r="E90" s="54">
        <v>0</v>
      </c>
      <c r="F90" s="53">
        <v>0</v>
      </c>
      <c r="G90" s="53">
        <v>0</v>
      </c>
      <c r="H90" s="53">
        <v>0</v>
      </c>
      <c r="I90" s="53">
        <v>0</v>
      </c>
      <c r="J90" s="54">
        <v>900000</v>
      </c>
      <c r="K90" s="53">
        <v>900000</v>
      </c>
      <c r="L90" s="53">
        <v>0</v>
      </c>
      <c r="M90" s="53">
        <v>0</v>
      </c>
      <c r="N90" s="53">
        <v>0</v>
      </c>
      <c r="O90" s="53">
        <v>900000</v>
      </c>
      <c r="P90" s="54">
        <v>900000</v>
      </c>
    </row>
    <row r="91" spans="1:16" x14ac:dyDescent="0.25">
      <c r="A91" s="51" t="s">
        <v>306</v>
      </c>
      <c r="B91" s="51" t="s">
        <v>48</v>
      </c>
      <c r="C91" s="52" t="s">
        <v>49</v>
      </c>
      <c r="D91" s="53" t="s">
        <v>50</v>
      </c>
      <c r="E91" s="54">
        <v>60000</v>
      </c>
      <c r="F91" s="53">
        <v>60000</v>
      </c>
      <c r="G91" s="53">
        <v>0</v>
      </c>
      <c r="H91" s="53">
        <v>0</v>
      </c>
      <c r="I91" s="53">
        <v>0</v>
      </c>
      <c r="J91" s="54">
        <v>0</v>
      </c>
      <c r="K91" s="53">
        <v>0</v>
      </c>
      <c r="L91" s="53">
        <v>0</v>
      </c>
      <c r="M91" s="53">
        <v>0</v>
      </c>
      <c r="N91" s="53">
        <v>0</v>
      </c>
      <c r="O91" s="53">
        <v>0</v>
      </c>
      <c r="P91" s="54">
        <v>60000</v>
      </c>
    </row>
    <row r="92" spans="1:16" ht="25.5" x14ac:dyDescent="0.25">
      <c r="A92" s="45" t="s">
        <v>213</v>
      </c>
      <c r="B92" s="46"/>
      <c r="C92" s="47"/>
      <c r="D92" s="48" t="s">
        <v>214</v>
      </c>
      <c r="E92" s="49">
        <v>1834730</v>
      </c>
      <c r="F92" s="50">
        <v>1834730</v>
      </c>
      <c r="G92" s="50">
        <v>1432510</v>
      </c>
      <c r="H92" s="50">
        <v>26450</v>
      </c>
      <c r="I92" s="50">
        <v>0</v>
      </c>
      <c r="J92" s="49">
        <v>0</v>
      </c>
      <c r="K92" s="50">
        <v>0</v>
      </c>
      <c r="L92" s="50">
        <v>0</v>
      </c>
      <c r="M92" s="50">
        <v>0</v>
      </c>
      <c r="N92" s="50">
        <v>0</v>
      </c>
      <c r="O92" s="50">
        <v>0</v>
      </c>
      <c r="P92" s="49">
        <v>1834730</v>
      </c>
    </row>
    <row r="93" spans="1:16" ht="25.5" x14ac:dyDescent="0.25">
      <c r="A93" s="45" t="s">
        <v>215</v>
      </c>
      <c r="B93" s="46"/>
      <c r="C93" s="47"/>
      <c r="D93" s="48" t="s">
        <v>214</v>
      </c>
      <c r="E93" s="49">
        <v>1834730</v>
      </c>
      <c r="F93" s="50">
        <v>1834730</v>
      </c>
      <c r="G93" s="50">
        <v>1432510</v>
      </c>
      <c r="H93" s="50">
        <v>26450</v>
      </c>
      <c r="I93" s="50">
        <v>0</v>
      </c>
      <c r="J93" s="49">
        <v>0</v>
      </c>
      <c r="K93" s="50">
        <v>0</v>
      </c>
      <c r="L93" s="50">
        <v>0</v>
      </c>
      <c r="M93" s="50">
        <v>0</v>
      </c>
      <c r="N93" s="50">
        <v>0</v>
      </c>
      <c r="O93" s="50">
        <v>0</v>
      </c>
      <c r="P93" s="49">
        <v>1834730</v>
      </c>
    </row>
    <row r="94" spans="1:16" ht="38.25" x14ac:dyDescent="0.25">
      <c r="A94" s="51" t="s">
        <v>216</v>
      </c>
      <c r="B94" s="51" t="s">
        <v>67</v>
      </c>
      <c r="C94" s="52" t="s">
        <v>29</v>
      </c>
      <c r="D94" s="53" t="s">
        <v>68</v>
      </c>
      <c r="E94" s="54">
        <v>1834730</v>
      </c>
      <c r="F94" s="53">
        <v>1834730</v>
      </c>
      <c r="G94" s="53">
        <v>1432510</v>
      </c>
      <c r="H94" s="53">
        <v>26450</v>
      </c>
      <c r="I94" s="53">
        <v>0</v>
      </c>
      <c r="J94" s="54">
        <v>0</v>
      </c>
      <c r="K94" s="53">
        <v>0</v>
      </c>
      <c r="L94" s="53">
        <v>0</v>
      </c>
      <c r="M94" s="53">
        <v>0</v>
      </c>
      <c r="N94" s="53">
        <v>0</v>
      </c>
      <c r="O94" s="53">
        <v>0</v>
      </c>
      <c r="P94" s="54">
        <v>1834730</v>
      </c>
    </row>
    <row r="95" spans="1:16" ht="25.5" x14ac:dyDescent="0.25">
      <c r="A95" s="45" t="s">
        <v>217</v>
      </c>
      <c r="B95" s="46"/>
      <c r="C95" s="47"/>
      <c r="D95" s="48" t="s">
        <v>218</v>
      </c>
      <c r="E95" s="49">
        <v>10433450</v>
      </c>
      <c r="F95" s="50">
        <v>6671540</v>
      </c>
      <c r="G95" s="50">
        <v>2409700</v>
      </c>
      <c r="H95" s="50">
        <v>42500</v>
      </c>
      <c r="I95" s="50">
        <v>1961910</v>
      </c>
      <c r="J95" s="49">
        <v>0</v>
      </c>
      <c r="K95" s="50">
        <v>0</v>
      </c>
      <c r="L95" s="50">
        <v>0</v>
      </c>
      <c r="M95" s="50">
        <v>0</v>
      </c>
      <c r="N95" s="50">
        <v>0</v>
      </c>
      <c r="O95" s="50">
        <v>0</v>
      </c>
      <c r="P95" s="49">
        <v>10433450</v>
      </c>
    </row>
    <row r="96" spans="1:16" ht="25.5" x14ac:dyDescent="0.25">
      <c r="A96" s="45" t="s">
        <v>219</v>
      </c>
      <c r="B96" s="46"/>
      <c r="C96" s="47"/>
      <c r="D96" s="48" t="s">
        <v>218</v>
      </c>
      <c r="E96" s="49">
        <v>10433450</v>
      </c>
      <c r="F96" s="50">
        <v>6671540</v>
      </c>
      <c r="G96" s="50">
        <v>2409700</v>
      </c>
      <c r="H96" s="50">
        <v>42500</v>
      </c>
      <c r="I96" s="50">
        <v>1961910</v>
      </c>
      <c r="J96" s="49">
        <v>0</v>
      </c>
      <c r="K96" s="50">
        <v>0</v>
      </c>
      <c r="L96" s="50">
        <v>0</v>
      </c>
      <c r="M96" s="50">
        <v>0</v>
      </c>
      <c r="N96" s="50">
        <v>0</v>
      </c>
      <c r="O96" s="50">
        <v>0</v>
      </c>
      <c r="P96" s="49">
        <v>10433450</v>
      </c>
    </row>
    <row r="97" spans="1:16" ht="38.25" x14ac:dyDescent="0.25">
      <c r="A97" s="51" t="s">
        <v>220</v>
      </c>
      <c r="B97" s="51" t="s">
        <v>67</v>
      </c>
      <c r="C97" s="52" t="s">
        <v>29</v>
      </c>
      <c r="D97" s="53" t="s">
        <v>68</v>
      </c>
      <c r="E97" s="54">
        <v>3391450</v>
      </c>
      <c r="F97" s="53">
        <v>3391450</v>
      </c>
      <c r="G97" s="53">
        <v>2409700</v>
      </c>
      <c r="H97" s="53">
        <v>42500</v>
      </c>
      <c r="I97" s="53">
        <v>0</v>
      </c>
      <c r="J97" s="54">
        <v>0</v>
      </c>
      <c r="K97" s="53">
        <v>0</v>
      </c>
      <c r="L97" s="53">
        <v>0</v>
      </c>
      <c r="M97" s="53">
        <v>0</v>
      </c>
      <c r="N97" s="53">
        <v>0</v>
      </c>
      <c r="O97" s="53">
        <v>0</v>
      </c>
      <c r="P97" s="54">
        <v>3391450</v>
      </c>
    </row>
    <row r="98" spans="1:16" x14ac:dyDescent="0.25">
      <c r="A98" s="51" t="s">
        <v>221</v>
      </c>
      <c r="B98" s="51" t="s">
        <v>222</v>
      </c>
      <c r="C98" s="52" t="s">
        <v>33</v>
      </c>
      <c r="D98" s="53" t="s">
        <v>223</v>
      </c>
      <c r="E98" s="54">
        <v>1800000</v>
      </c>
      <c r="F98" s="53">
        <v>0</v>
      </c>
      <c r="G98" s="53">
        <v>0</v>
      </c>
      <c r="H98" s="53">
        <v>0</v>
      </c>
      <c r="I98" s="53">
        <v>0</v>
      </c>
      <c r="J98" s="54">
        <v>0</v>
      </c>
      <c r="K98" s="53">
        <v>0</v>
      </c>
      <c r="L98" s="53">
        <v>0</v>
      </c>
      <c r="M98" s="53">
        <v>0</v>
      </c>
      <c r="N98" s="53">
        <v>0</v>
      </c>
      <c r="O98" s="53">
        <v>0</v>
      </c>
      <c r="P98" s="54">
        <v>1800000</v>
      </c>
    </row>
    <row r="99" spans="1:16" x14ac:dyDescent="0.25">
      <c r="A99" s="51" t="s">
        <v>224</v>
      </c>
      <c r="B99" s="51" t="s">
        <v>225</v>
      </c>
      <c r="C99" s="52" t="s">
        <v>32</v>
      </c>
      <c r="D99" s="53" t="s">
        <v>9</v>
      </c>
      <c r="E99" s="54">
        <v>2742000</v>
      </c>
      <c r="F99" s="53">
        <v>1180090</v>
      </c>
      <c r="G99" s="53">
        <v>0</v>
      </c>
      <c r="H99" s="53">
        <v>0</v>
      </c>
      <c r="I99" s="53">
        <v>1561910</v>
      </c>
      <c r="J99" s="54">
        <v>0</v>
      </c>
      <c r="K99" s="53">
        <v>0</v>
      </c>
      <c r="L99" s="53">
        <v>0</v>
      </c>
      <c r="M99" s="53">
        <v>0</v>
      </c>
      <c r="N99" s="53">
        <v>0</v>
      </c>
      <c r="O99" s="53">
        <v>0</v>
      </c>
      <c r="P99" s="54">
        <v>2742000</v>
      </c>
    </row>
    <row r="100" spans="1:16" ht="38.25" x14ac:dyDescent="0.25">
      <c r="A100" s="51" t="s">
        <v>286</v>
      </c>
      <c r="B100" s="51" t="s">
        <v>308</v>
      </c>
      <c r="C100" s="52" t="s">
        <v>32</v>
      </c>
      <c r="D100" s="53" t="s">
        <v>285</v>
      </c>
      <c r="E100" s="54">
        <v>2500000</v>
      </c>
      <c r="F100" s="53">
        <v>2100000</v>
      </c>
      <c r="G100" s="53">
        <v>0</v>
      </c>
      <c r="H100" s="53">
        <v>0</v>
      </c>
      <c r="I100" s="53">
        <v>400000</v>
      </c>
      <c r="J100" s="54">
        <v>0</v>
      </c>
      <c r="K100" s="53">
        <v>0</v>
      </c>
      <c r="L100" s="53">
        <v>0</v>
      </c>
      <c r="M100" s="53">
        <v>0</v>
      </c>
      <c r="N100" s="53">
        <v>0</v>
      </c>
      <c r="O100" s="53">
        <v>0</v>
      </c>
      <c r="P100" s="54">
        <v>2500000</v>
      </c>
    </row>
    <row r="101" spans="1:16" x14ac:dyDescent="0.25">
      <c r="A101" s="55" t="s">
        <v>8</v>
      </c>
      <c r="B101" s="56" t="s">
        <v>8</v>
      </c>
      <c r="C101" s="57" t="s">
        <v>8</v>
      </c>
      <c r="D101" s="58" t="s">
        <v>226</v>
      </c>
      <c r="E101" s="49">
        <v>460136313</v>
      </c>
      <c r="F101" s="49">
        <v>433607347</v>
      </c>
      <c r="G101" s="49">
        <v>254768329</v>
      </c>
      <c r="H101" s="49">
        <v>42706766</v>
      </c>
      <c r="I101" s="49">
        <v>24728966</v>
      </c>
      <c r="J101" s="49">
        <v>19377593.16</v>
      </c>
      <c r="K101" s="49">
        <v>17263645</v>
      </c>
      <c r="L101" s="49">
        <v>2073948.1600000001</v>
      </c>
      <c r="M101" s="49">
        <v>0</v>
      </c>
      <c r="N101" s="49">
        <v>823500</v>
      </c>
      <c r="O101" s="49">
        <v>17303645</v>
      </c>
      <c r="P101" s="49">
        <v>479513906.16000003</v>
      </c>
    </row>
    <row r="103" spans="1:16" x14ac:dyDescent="0.25">
      <c r="B103" s="63" t="s">
        <v>265</v>
      </c>
      <c r="C103" s="63"/>
      <c r="D103" s="63"/>
      <c r="E103" s="63"/>
    </row>
    <row r="104" spans="1:16" x14ac:dyDescent="0.25">
      <c r="E104" s="27"/>
      <c r="F104" s="27"/>
      <c r="G104" s="27"/>
      <c r="H104" s="27"/>
      <c r="I104" s="27"/>
      <c r="J104" s="27"/>
      <c r="K104" s="27"/>
      <c r="L104" s="27"/>
      <c r="M104" s="27"/>
      <c r="N104" s="27"/>
      <c r="O104" s="27"/>
      <c r="P104" s="27"/>
    </row>
    <row r="105" spans="1:16" x14ac:dyDescent="0.25">
      <c r="E105" s="27"/>
      <c r="F105" s="27"/>
      <c r="G105" s="27"/>
      <c r="H105" s="27"/>
      <c r="I105" s="27"/>
      <c r="J105" s="27"/>
      <c r="K105" s="27"/>
      <c r="L105" s="27"/>
      <c r="M105" s="27"/>
      <c r="N105" s="27"/>
      <c r="O105" s="27"/>
      <c r="P105" s="27"/>
    </row>
    <row r="109" spans="1:16" x14ac:dyDescent="0.25">
      <c r="E109" s="27"/>
    </row>
  </sheetData>
  <mergeCells count="24">
    <mergeCell ref="M2:P4"/>
    <mergeCell ref="A5:P5"/>
    <mergeCell ref="A6:P6"/>
    <mergeCell ref="B103:E103"/>
    <mergeCell ref="L10:L12"/>
    <mergeCell ref="M10:N10"/>
    <mergeCell ref="M11:M12"/>
    <mergeCell ref="N11:N12"/>
    <mergeCell ref="E10:E12"/>
    <mergeCell ref="F10:F12"/>
    <mergeCell ref="G10:H10"/>
    <mergeCell ref="O10:O12"/>
    <mergeCell ref="P9:P12"/>
    <mergeCell ref="J9:O9"/>
    <mergeCell ref="J10:J12"/>
    <mergeCell ref="K10:K12"/>
    <mergeCell ref="G11:G12"/>
    <mergeCell ref="H11:H12"/>
    <mergeCell ref="I10:I12"/>
    <mergeCell ref="A9:A12"/>
    <mergeCell ref="B9:B12"/>
    <mergeCell ref="C9:C12"/>
    <mergeCell ref="D9:D12"/>
    <mergeCell ref="E9:I9"/>
  </mergeCells>
  <pageMargins left="0.70866141732283472" right="0.70866141732283472" top="0.74803149606299213" bottom="0.74803149606299213" header="0.31496062992125984" footer="0.31496062992125984"/>
  <pageSetup paperSize="9" scale="43" orientation="landscape" r:id="rId1"/>
  <rowBreaks count="1" manualBreakCount="1">
    <brk id="24" max="1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6"/>
  <sheetViews>
    <sheetView tabSelected="1" view="pageBreakPreview" topLeftCell="A76" zoomScale="85" zoomScaleNormal="100" zoomScaleSheetLayoutView="85" workbookViewId="0">
      <selection activeCell="G83" sqref="G83"/>
    </sheetView>
  </sheetViews>
  <sheetFormatPr defaultRowHeight="15" x14ac:dyDescent="0.25"/>
  <cols>
    <col min="1" max="1" width="23.85546875" customWidth="1"/>
    <col min="4" max="4" width="38.42578125" customWidth="1"/>
    <col min="5" max="5" width="44.5703125" customWidth="1"/>
    <col min="6" max="6" width="31.85546875" customWidth="1"/>
    <col min="7" max="7" width="16.28515625" customWidth="1"/>
    <col min="8" max="8" width="16" customWidth="1"/>
    <col min="9" max="10" width="15.5703125" customWidth="1"/>
    <col min="13" max="13" width="11.28515625" bestFit="1" customWidth="1"/>
  </cols>
  <sheetData>
    <row r="1" spans="1:10" ht="16.149999999999999" customHeight="1" x14ac:dyDescent="0.25">
      <c r="H1" t="s">
        <v>227</v>
      </c>
    </row>
    <row r="2" spans="1:10" ht="109.9" customHeight="1" x14ac:dyDescent="0.25">
      <c r="H2" s="74" t="s">
        <v>324</v>
      </c>
      <c r="I2" s="74"/>
      <c r="J2" s="74"/>
    </row>
    <row r="3" spans="1:10" x14ac:dyDescent="0.25">
      <c r="A3" s="63" t="s">
        <v>228</v>
      </c>
      <c r="B3" s="64"/>
      <c r="C3" s="64"/>
      <c r="D3" s="64"/>
      <c r="E3" s="64"/>
      <c r="F3" s="64"/>
      <c r="G3" s="64"/>
      <c r="H3" s="64"/>
      <c r="I3" s="64"/>
      <c r="J3" s="64"/>
    </row>
    <row r="5" spans="1:10" x14ac:dyDescent="0.25">
      <c r="A5" s="16" t="s">
        <v>0</v>
      </c>
    </row>
    <row r="6" spans="1:10" x14ac:dyDescent="0.25">
      <c r="A6" t="s">
        <v>1</v>
      </c>
      <c r="J6" s="3" t="s">
        <v>2</v>
      </c>
    </row>
    <row r="7" spans="1:10" ht="15" customHeight="1" x14ac:dyDescent="0.25">
      <c r="A7" s="75" t="s">
        <v>14</v>
      </c>
      <c r="B7" s="75" t="s">
        <v>15</v>
      </c>
      <c r="C7" s="75" t="s">
        <v>16</v>
      </c>
      <c r="D7" s="77" t="s">
        <v>17</v>
      </c>
      <c r="E7" s="77" t="s">
        <v>229</v>
      </c>
      <c r="F7" s="75" t="s">
        <v>230</v>
      </c>
      <c r="G7" s="79" t="s">
        <v>3</v>
      </c>
      <c r="H7" s="77" t="s">
        <v>4</v>
      </c>
      <c r="I7" s="81" t="s">
        <v>5</v>
      </c>
      <c r="J7" s="82"/>
    </row>
    <row r="8" spans="1:10" ht="101.25" customHeight="1" x14ac:dyDescent="0.25">
      <c r="A8" s="76"/>
      <c r="B8" s="76"/>
      <c r="C8" s="76"/>
      <c r="D8" s="78"/>
      <c r="E8" s="78"/>
      <c r="F8" s="76"/>
      <c r="G8" s="80"/>
      <c r="H8" s="78"/>
      <c r="I8" s="2" t="s">
        <v>6</v>
      </c>
      <c r="J8" s="2" t="s">
        <v>7</v>
      </c>
    </row>
    <row r="9" spans="1:10" x14ac:dyDescent="0.25">
      <c r="A9" s="2">
        <v>1</v>
      </c>
      <c r="B9" s="2">
        <v>2</v>
      </c>
      <c r="C9" s="2">
        <v>3</v>
      </c>
      <c r="D9" s="2">
        <v>4</v>
      </c>
      <c r="E9" s="2">
        <v>5</v>
      </c>
      <c r="F9" s="2">
        <v>6</v>
      </c>
      <c r="G9" s="29">
        <v>7</v>
      </c>
      <c r="H9" s="2">
        <v>8</v>
      </c>
      <c r="I9" s="7">
        <v>9</v>
      </c>
      <c r="J9" s="7">
        <v>10</v>
      </c>
    </row>
    <row r="10" spans="1:10" ht="32.25" customHeight="1" x14ac:dyDescent="0.25">
      <c r="A10" s="11" t="s">
        <v>24</v>
      </c>
      <c r="B10" s="11" t="s">
        <v>231</v>
      </c>
      <c r="C10" s="11" t="s">
        <v>231</v>
      </c>
      <c r="D10" s="17" t="s">
        <v>25</v>
      </c>
      <c r="E10" s="17" t="s">
        <v>231</v>
      </c>
      <c r="F10" s="17" t="s">
        <v>231</v>
      </c>
      <c r="G10" s="18">
        <f>G11</f>
        <v>24145000</v>
      </c>
      <c r="H10" s="18">
        <f t="shared" ref="H10:J10" si="0">H11</f>
        <v>23245000</v>
      </c>
      <c r="I10" s="18">
        <f t="shared" si="0"/>
        <v>900000</v>
      </c>
      <c r="J10" s="18">
        <f t="shared" si="0"/>
        <v>900000</v>
      </c>
    </row>
    <row r="11" spans="1:10" ht="33.75" customHeight="1" x14ac:dyDescent="0.25">
      <c r="A11" s="11" t="s">
        <v>26</v>
      </c>
      <c r="B11" s="11" t="s">
        <v>231</v>
      </c>
      <c r="C11" s="11" t="s">
        <v>231</v>
      </c>
      <c r="D11" s="17" t="s">
        <v>25</v>
      </c>
      <c r="E11" s="17" t="s">
        <v>231</v>
      </c>
      <c r="F11" s="17" t="s">
        <v>231</v>
      </c>
      <c r="G11" s="18">
        <f>SUM(G12:G18)</f>
        <v>24145000</v>
      </c>
      <c r="H11" s="18">
        <f>SUM(H12:H18)</f>
        <v>23245000</v>
      </c>
      <c r="I11" s="18">
        <f>SUM(I12:I18)</f>
        <v>900000</v>
      </c>
      <c r="J11" s="18">
        <f>SUM(J12:J18)</f>
        <v>900000</v>
      </c>
    </row>
    <row r="12" spans="1:10" ht="70.5" customHeight="1" x14ac:dyDescent="0.25">
      <c r="A12" s="2" t="s">
        <v>35</v>
      </c>
      <c r="B12" s="2" t="s">
        <v>36</v>
      </c>
      <c r="C12" s="2" t="s">
        <v>37</v>
      </c>
      <c r="D12" s="4" t="s">
        <v>38</v>
      </c>
      <c r="E12" s="4" t="s">
        <v>232</v>
      </c>
      <c r="F12" s="4" t="s">
        <v>233</v>
      </c>
      <c r="G12" s="5">
        <f>H12+I12</f>
        <v>12427000</v>
      </c>
      <c r="H12" s="6">
        <v>12427000</v>
      </c>
      <c r="I12" s="6">
        <v>0</v>
      </c>
      <c r="J12" s="6">
        <v>0</v>
      </c>
    </row>
    <row r="13" spans="1:10" ht="76.5" customHeight="1" x14ac:dyDescent="0.25">
      <c r="A13" s="2" t="s">
        <v>39</v>
      </c>
      <c r="B13" s="2" t="s">
        <v>40</v>
      </c>
      <c r="C13" s="2" t="s">
        <v>41</v>
      </c>
      <c r="D13" s="4" t="s">
        <v>42</v>
      </c>
      <c r="E13" s="4" t="s">
        <v>234</v>
      </c>
      <c r="F13" s="4" t="s">
        <v>233</v>
      </c>
      <c r="G13" s="5">
        <f t="shared" ref="G13:G18" si="1">H13+I13</f>
        <v>7172000</v>
      </c>
      <c r="H13" s="6">
        <f>7000000+172000</f>
        <v>7172000</v>
      </c>
      <c r="I13" s="6">
        <v>0</v>
      </c>
      <c r="J13" s="6">
        <v>0</v>
      </c>
    </row>
    <row r="14" spans="1:10" ht="118.5" customHeight="1" x14ac:dyDescent="0.25">
      <c r="A14" s="2" t="s">
        <v>43</v>
      </c>
      <c r="B14" s="2" t="s">
        <v>44</v>
      </c>
      <c r="C14" s="2" t="s">
        <v>45</v>
      </c>
      <c r="D14" s="4" t="s">
        <v>46</v>
      </c>
      <c r="E14" s="4" t="s">
        <v>232</v>
      </c>
      <c r="F14" s="4" t="s">
        <v>233</v>
      </c>
      <c r="G14" s="5">
        <f t="shared" si="1"/>
        <v>900000</v>
      </c>
      <c r="H14" s="6">
        <v>0</v>
      </c>
      <c r="I14" s="6">
        <v>900000</v>
      </c>
      <c r="J14" s="6">
        <v>900000</v>
      </c>
    </row>
    <row r="15" spans="1:10" ht="80.25" customHeight="1" x14ac:dyDescent="0.25">
      <c r="A15" s="2" t="s">
        <v>47</v>
      </c>
      <c r="B15" s="2" t="s">
        <v>48</v>
      </c>
      <c r="C15" s="2" t="s">
        <v>49</v>
      </c>
      <c r="D15" s="4" t="s">
        <v>50</v>
      </c>
      <c r="E15" s="4" t="s">
        <v>235</v>
      </c>
      <c r="F15" s="4" t="s">
        <v>236</v>
      </c>
      <c r="G15" s="5">
        <f t="shared" si="1"/>
        <v>596500</v>
      </c>
      <c r="H15" s="6">
        <v>596500</v>
      </c>
      <c r="I15" s="6">
        <v>0</v>
      </c>
      <c r="J15" s="6">
        <v>0</v>
      </c>
    </row>
    <row r="16" spans="1:10" ht="163.9" customHeight="1" x14ac:dyDescent="0.25">
      <c r="A16" s="30" t="s">
        <v>287</v>
      </c>
      <c r="B16" s="30" t="s">
        <v>288</v>
      </c>
      <c r="C16" s="31" t="s">
        <v>57</v>
      </c>
      <c r="D16" s="32" t="s">
        <v>289</v>
      </c>
      <c r="E16" s="4" t="s">
        <v>263</v>
      </c>
      <c r="F16" s="4" t="s">
        <v>264</v>
      </c>
      <c r="G16" s="5">
        <f t="shared" si="1"/>
        <v>102000</v>
      </c>
      <c r="H16" s="6">
        <f>87000+15000</f>
        <v>102000</v>
      </c>
      <c r="I16" s="6"/>
      <c r="J16" s="6"/>
    </row>
    <row r="17" spans="1:10" ht="87" customHeight="1" x14ac:dyDescent="0.25">
      <c r="A17" s="2" t="s">
        <v>55</v>
      </c>
      <c r="B17" s="2" t="s">
        <v>56</v>
      </c>
      <c r="C17" s="2" t="s">
        <v>57</v>
      </c>
      <c r="D17" s="4" t="s">
        <v>58</v>
      </c>
      <c r="E17" s="4" t="s">
        <v>237</v>
      </c>
      <c r="F17" s="4" t="s">
        <v>238</v>
      </c>
      <c r="G17" s="5">
        <f t="shared" si="1"/>
        <v>2747500</v>
      </c>
      <c r="H17" s="6">
        <v>2747500</v>
      </c>
      <c r="I17" s="6">
        <v>0</v>
      </c>
      <c r="J17" s="6">
        <v>0</v>
      </c>
    </row>
    <row r="18" spans="1:10" ht="74.25" customHeight="1" x14ac:dyDescent="0.25">
      <c r="A18" s="2" t="s">
        <v>59</v>
      </c>
      <c r="B18" s="2" t="s">
        <v>60</v>
      </c>
      <c r="C18" s="2" t="s">
        <v>61</v>
      </c>
      <c r="D18" s="4" t="s">
        <v>62</v>
      </c>
      <c r="E18" s="4" t="s">
        <v>235</v>
      </c>
      <c r="F18" s="4" t="s">
        <v>236</v>
      </c>
      <c r="G18" s="5">
        <f t="shared" si="1"/>
        <v>200000</v>
      </c>
      <c r="H18" s="6">
        <v>200000</v>
      </c>
      <c r="I18" s="6">
        <v>0</v>
      </c>
      <c r="J18" s="6">
        <v>0</v>
      </c>
    </row>
    <row r="19" spans="1:10" ht="46.5" customHeight="1" x14ac:dyDescent="0.25">
      <c r="A19" s="11" t="s">
        <v>63</v>
      </c>
      <c r="B19" s="11" t="s">
        <v>231</v>
      </c>
      <c r="C19" s="11" t="s">
        <v>231</v>
      </c>
      <c r="D19" s="17" t="s">
        <v>64</v>
      </c>
      <c r="E19" s="17" t="s">
        <v>231</v>
      </c>
      <c r="F19" s="17" t="s">
        <v>231</v>
      </c>
      <c r="G19" s="18">
        <f>G20</f>
        <v>302227589.15999997</v>
      </c>
      <c r="H19" s="18">
        <f t="shared" ref="H19:J19" si="2">H20</f>
        <v>286145334</v>
      </c>
      <c r="I19" s="18">
        <f t="shared" si="2"/>
        <v>16082255.16</v>
      </c>
      <c r="J19" s="18">
        <f t="shared" si="2"/>
        <v>14441207</v>
      </c>
    </row>
    <row r="20" spans="1:10" ht="46.5" customHeight="1" x14ac:dyDescent="0.25">
      <c r="A20" s="11" t="s">
        <v>65</v>
      </c>
      <c r="B20" s="11" t="s">
        <v>231</v>
      </c>
      <c r="C20" s="11" t="s">
        <v>231</v>
      </c>
      <c r="D20" s="17" t="s">
        <v>64</v>
      </c>
      <c r="E20" s="17" t="s">
        <v>231</v>
      </c>
      <c r="F20" s="17" t="s">
        <v>231</v>
      </c>
      <c r="G20" s="18">
        <f>SUM(G21:G47)</f>
        <v>302227589.15999997</v>
      </c>
      <c r="H20" s="18">
        <f>SUM(H21:H47)</f>
        <v>286145334</v>
      </c>
      <c r="I20" s="18">
        <f>SUM(I21:I47)</f>
        <v>16082255.16</v>
      </c>
      <c r="J20" s="18">
        <f>SUM(J21:J47)</f>
        <v>14441207</v>
      </c>
    </row>
    <row r="21" spans="1:10" ht="118.5" customHeight="1" x14ac:dyDescent="0.25">
      <c r="A21" s="2" t="s">
        <v>69</v>
      </c>
      <c r="B21" s="2" t="s">
        <v>70</v>
      </c>
      <c r="C21" s="2" t="s">
        <v>71</v>
      </c>
      <c r="D21" s="4" t="s">
        <v>72</v>
      </c>
      <c r="E21" s="4" t="s">
        <v>239</v>
      </c>
      <c r="F21" s="4" t="s">
        <v>240</v>
      </c>
      <c r="G21" s="5">
        <f>H21+I21</f>
        <v>51660710</v>
      </c>
      <c r="H21" s="6">
        <v>51650410</v>
      </c>
      <c r="I21" s="6">
        <v>10300</v>
      </c>
      <c r="J21" s="6">
        <v>0</v>
      </c>
    </row>
    <row r="22" spans="1:10" ht="118.5" customHeight="1" x14ac:dyDescent="0.25">
      <c r="A22" s="19" t="s">
        <v>73</v>
      </c>
      <c r="B22" s="2" t="s">
        <v>74</v>
      </c>
      <c r="C22" s="2" t="s">
        <v>75</v>
      </c>
      <c r="D22" s="4" t="s">
        <v>76</v>
      </c>
      <c r="E22" s="4" t="s">
        <v>239</v>
      </c>
      <c r="F22" s="4" t="s">
        <v>240</v>
      </c>
      <c r="G22" s="5">
        <f>H22+I22</f>
        <v>70574913</v>
      </c>
      <c r="H22" s="6">
        <f>70746913-172000</f>
        <v>70574913</v>
      </c>
      <c r="I22" s="6">
        <v>0</v>
      </c>
      <c r="J22" s="6">
        <v>0</v>
      </c>
    </row>
    <row r="23" spans="1:10" ht="118.5" customHeight="1" x14ac:dyDescent="0.25">
      <c r="A23" s="12" t="s">
        <v>266</v>
      </c>
      <c r="B23" s="12" t="s">
        <v>267</v>
      </c>
      <c r="C23" s="13" t="s">
        <v>75</v>
      </c>
      <c r="D23" s="14" t="s">
        <v>268</v>
      </c>
      <c r="E23" s="4" t="s">
        <v>239</v>
      </c>
      <c r="F23" s="4" t="s">
        <v>240</v>
      </c>
      <c r="G23" s="5">
        <f t="shared" ref="G23:G47" si="3">H23+I23</f>
        <v>87574300</v>
      </c>
      <c r="H23" s="6">
        <v>87574300</v>
      </c>
      <c r="I23" s="6"/>
      <c r="J23" s="6"/>
    </row>
    <row r="24" spans="1:10" ht="93" customHeight="1" x14ac:dyDescent="0.25">
      <c r="A24" s="2" t="s">
        <v>77</v>
      </c>
      <c r="B24" s="2" t="s">
        <v>78</v>
      </c>
      <c r="C24" s="2" t="s">
        <v>79</v>
      </c>
      <c r="D24" s="4" t="s">
        <v>80</v>
      </c>
      <c r="E24" s="4" t="s">
        <v>239</v>
      </c>
      <c r="F24" s="4" t="s">
        <v>240</v>
      </c>
      <c r="G24" s="5">
        <f t="shared" si="3"/>
        <v>14765426</v>
      </c>
      <c r="H24" s="6">
        <v>14742086</v>
      </c>
      <c r="I24" s="6">
        <v>23340</v>
      </c>
      <c r="J24" s="6">
        <v>0</v>
      </c>
    </row>
    <row r="25" spans="1:10" ht="96" customHeight="1" x14ac:dyDescent="0.25">
      <c r="A25" s="2" t="s">
        <v>81</v>
      </c>
      <c r="B25" s="2" t="s">
        <v>82</v>
      </c>
      <c r="C25" s="2" t="s">
        <v>79</v>
      </c>
      <c r="D25" s="4" t="s">
        <v>83</v>
      </c>
      <c r="E25" s="4" t="s">
        <v>241</v>
      </c>
      <c r="F25" s="4" t="s">
        <v>242</v>
      </c>
      <c r="G25" s="5">
        <f t="shared" si="3"/>
        <v>9015806</v>
      </c>
      <c r="H25" s="6">
        <v>8192306</v>
      </c>
      <c r="I25" s="6">
        <v>823500</v>
      </c>
      <c r="J25" s="6">
        <v>0</v>
      </c>
    </row>
    <row r="26" spans="1:10" ht="81" customHeight="1" x14ac:dyDescent="0.25">
      <c r="A26" s="2" t="s">
        <v>84</v>
      </c>
      <c r="B26" s="2" t="s">
        <v>85</v>
      </c>
      <c r="C26" s="2" t="s">
        <v>86</v>
      </c>
      <c r="D26" s="4" t="s">
        <v>87</v>
      </c>
      <c r="E26" s="4" t="s">
        <v>239</v>
      </c>
      <c r="F26" s="4" t="s">
        <v>240</v>
      </c>
      <c r="G26" s="5">
        <f t="shared" si="3"/>
        <v>41720</v>
      </c>
      <c r="H26" s="6">
        <v>41720</v>
      </c>
      <c r="I26" s="6">
        <v>0</v>
      </c>
      <c r="J26" s="6">
        <v>0</v>
      </c>
    </row>
    <row r="27" spans="1:10" ht="97.15" customHeight="1" x14ac:dyDescent="0.25">
      <c r="A27" s="2" t="s">
        <v>88</v>
      </c>
      <c r="B27" s="2" t="s">
        <v>89</v>
      </c>
      <c r="C27" s="2" t="s">
        <v>86</v>
      </c>
      <c r="D27" s="4" t="s">
        <v>90</v>
      </c>
      <c r="E27" s="4" t="s">
        <v>239</v>
      </c>
      <c r="F27" s="4" t="s">
        <v>240</v>
      </c>
      <c r="G27" s="5">
        <f t="shared" si="3"/>
        <v>214250</v>
      </c>
      <c r="H27" s="6">
        <v>214250</v>
      </c>
      <c r="I27" s="6">
        <v>0</v>
      </c>
      <c r="J27" s="6">
        <v>0</v>
      </c>
    </row>
    <row r="28" spans="1:10" ht="87" customHeight="1" x14ac:dyDescent="0.25">
      <c r="A28" s="12" t="s">
        <v>269</v>
      </c>
      <c r="B28" s="12" t="s">
        <v>270</v>
      </c>
      <c r="C28" s="13" t="s">
        <v>86</v>
      </c>
      <c r="D28" s="14" t="s">
        <v>271</v>
      </c>
      <c r="E28" s="4" t="s">
        <v>239</v>
      </c>
      <c r="F28" s="4" t="s">
        <v>240</v>
      </c>
      <c r="G28" s="5">
        <f t="shared" si="3"/>
        <v>982514</v>
      </c>
      <c r="H28" s="6">
        <v>982514</v>
      </c>
      <c r="I28" s="6"/>
      <c r="J28" s="6"/>
    </row>
    <row r="29" spans="1:10" ht="118.5" customHeight="1" x14ac:dyDescent="0.25">
      <c r="A29" s="2" t="s">
        <v>91</v>
      </c>
      <c r="B29" s="2" t="s">
        <v>92</v>
      </c>
      <c r="C29" s="2" t="s">
        <v>86</v>
      </c>
      <c r="D29" s="4" t="s">
        <v>93</v>
      </c>
      <c r="E29" s="4" t="s">
        <v>239</v>
      </c>
      <c r="F29" s="4" t="s">
        <v>240</v>
      </c>
      <c r="G29" s="5">
        <f t="shared" si="3"/>
        <v>860981</v>
      </c>
      <c r="H29" s="6">
        <v>860981</v>
      </c>
      <c r="I29" s="6">
        <v>0</v>
      </c>
      <c r="J29" s="6">
        <v>0</v>
      </c>
    </row>
    <row r="30" spans="1:10" ht="118.5" customHeight="1" x14ac:dyDescent="0.25">
      <c r="A30" s="2" t="s">
        <v>94</v>
      </c>
      <c r="B30" s="2" t="s">
        <v>95</v>
      </c>
      <c r="C30" s="2" t="s">
        <v>86</v>
      </c>
      <c r="D30" s="4" t="s">
        <v>96</v>
      </c>
      <c r="E30" s="4" t="s">
        <v>239</v>
      </c>
      <c r="F30" s="4" t="s">
        <v>240</v>
      </c>
      <c r="G30" s="5">
        <f>H30+I30</f>
        <v>200000</v>
      </c>
      <c r="H30" s="6">
        <v>0</v>
      </c>
      <c r="I30" s="6">
        <v>200000</v>
      </c>
      <c r="J30" s="6">
        <v>200000</v>
      </c>
    </row>
    <row r="31" spans="1:10" ht="118.5" customHeight="1" x14ac:dyDescent="0.25">
      <c r="A31" s="2" t="s">
        <v>316</v>
      </c>
      <c r="B31" s="2" t="s">
        <v>317</v>
      </c>
      <c r="C31" s="2" t="s">
        <v>86</v>
      </c>
      <c r="D31" s="4" t="s">
        <v>318</v>
      </c>
      <c r="E31" s="4" t="s">
        <v>239</v>
      </c>
      <c r="F31" s="4" t="s">
        <v>240</v>
      </c>
      <c r="G31" s="5">
        <f>H31+I31</f>
        <v>230500</v>
      </c>
      <c r="H31" s="6">
        <v>230500</v>
      </c>
      <c r="I31" s="6"/>
      <c r="J31" s="6"/>
    </row>
    <row r="32" spans="1:10" ht="118.5" customHeight="1" x14ac:dyDescent="0.25">
      <c r="A32" s="2" t="s">
        <v>97</v>
      </c>
      <c r="B32" s="2" t="s">
        <v>98</v>
      </c>
      <c r="C32" s="2" t="s">
        <v>86</v>
      </c>
      <c r="D32" s="4" t="s">
        <v>99</v>
      </c>
      <c r="E32" s="4" t="s">
        <v>239</v>
      </c>
      <c r="F32" s="4" t="s">
        <v>240</v>
      </c>
      <c r="G32" s="5">
        <f t="shared" si="3"/>
        <v>1200000</v>
      </c>
      <c r="H32" s="6">
        <v>0</v>
      </c>
      <c r="I32" s="6">
        <v>1200000</v>
      </c>
      <c r="J32" s="6">
        <v>1200000</v>
      </c>
    </row>
    <row r="33" spans="1:13" ht="118.5" customHeight="1" x14ac:dyDescent="0.25">
      <c r="A33" s="30" t="s">
        <v>290</v>
      </c>
      <c r="B33" s="30" t="s">
        <v>291</v>
      </c>
      <c r="C33" s="31" t="s">
        <v>86</v>
      </c>
      <c r="D33" s="32" t="s">
        <v>292</v>
      </c>
      <c r="E33" s="4" t="s">
        <v>239</v>
      </c>
      <c r="F33" s="4" t="s">
        <v>240</v>
      </c>
      <c r="G33" s="5">
        <f t="shared" si="3"/>
        <v>249031.12</v>
      </c>
      <c r="H33" s="6"/>
      <c r="I33" s="6">
        <v>249031.12</v>
      </c>
      <c r="J33" s="6"/>
    </row>
    <row r="34" spans="1:13" ht="118.5" customHeight="1" x14ac:dyDescent="0.25">
      <c r="A34" s="33" t="s">
        <v>293</v>
      </c>
      <c r="B34" s="33" t="s">
        <v>294</v>
      </c>
      <c r="C34" s="34" t="s">
        <v>86</v>
      </c>
      <c r="D34" s="35" t="s">
        <v>295</v>
      </c>
      <c r="E34" s="4" t="s">
        <v>239</v>
      </c>
      <c r="F34" s="4" t="s">
        <v>240</v>
      </c>
      <c r="G34" s="5">
        <f t="shared" si="3"/>
        <v>2041207</v>
      </c>
      <c r="H34" s="6"/>
      <c r="I34" s="6">
        <v>2041207</v>
      </c>
      <c r="J34" s="6">
        <v>2041207</v>
      </c>
    </row>
    <row r="35" spans="1:13" ht="118.5" customHeight="1" x14ac:dyDescent="0.25">
      <c r="A35" s="2" t="s">
        <v>100</v>
      </c>
      <c r="B35" s="2" t="s">
        <v>101</v>
      </c>
      <c r="C35" s="2" t="s">
        <v>86</v>
      </c>
      <c r="D35" s="4" t="s">
        <v>102</v>
      </c>
      <c r="E35" s="4" t="s">
        <v>239</v>
      </c>
      <c r="F35" s="4" t="s">
        <v>240</v>
      </c>
      <c r="G35" s="5">
        <f t="shared" si="3"/>
        <v>11000000</v>
      </c>
      <c r="H35" s="6">
        <v>0</v>
      </c>
      <c r="I35" s="6">
        <v>11000000</v>
      </c>
      <c r="J35" s="6">
        <v>11000000</v>
      </c>
    </row>
    <row r="36" spans="1:13" ht="97.5" customHeight="1" x14ac:dyDescent="0.25">
      <c r="A36" s="12" t="s">
        <v>276</v>
      </c>
      <c r="B36" s="12" t="s">
        <v>277</v>
      </c>
      <c r="C36" s="13" t="s">
        <v>86</v>
      </c>
      <c r="D36" s="14" t="s">
        <v>278</v>
      </c>
      <c r="E36" s="4" t="s">
        <v>239</v>
      </c>
      <c r="F36" s="4" t="s">
        <v>240</v>
      </c>
      <c r="G36" s="5">
        <f t="shared" si="3"/>
        <v>9453700</v>
      </c>
      <c r="H36" s="6">
        <v>9453700</v>
      </c>
      <c r="I36" s="6"/>
      <c r="J36" s="6"/>
    </row>
    <row r="37" spans="1:13" ht="118.5" customHeight="1" x14ac:dyDescent="0.25">
      <c r="A37" s="12" t="s">
        <v>279</v>
      </c>
      <c r="B37" s="12" t="s">
        <v>280</v>
      </c>
      <c r="C37" s="13" t="s">
        <v>86</v>
      </c>
      <c r="D37" s="14" t="s">
        <v>281</v>
      </c>
      <c r="E37" s="4" t="s">
        <v>239</v>
      </c>
      <c r="F37" s="4" t="s">
        <v>240</v>
      </c>
      <c r="G37" s="5">
        <f t="shared" si="3"/>
        <v>485277.04</v>
      </c>
      <c r="H37" s="6"/>
      <c r="I37" s="6">
        <v>485277.04</v>
      </c>
      <c r="J37" s="6"/>
    </row>
    <row r="38" spans="1:13" ht="118.5" customHeight="1" x14ac:dyDescent="0.25">
      <c r="A38" s="12" t="s">
        <v>272</v>
      </c>
      <c r="B38" s="12" t="s">
        <v>273</v>
      </c>
      <c r="C38" s="13" t="s">
        <v>86</v>
      </c>
      <c r="D38" s="14" t="s">
        <v>274</v>
      </c>
      <c r="E38" s="4" t="s">
        <v>239</v>
      </c>
      <c r="F38" s="4" t="s">
        <v>240</v>
      </c>
      <c r="G38" s="5">
        <f t="shared" si="3"/>
        <v>8780100</v>
      </c>
      <c r="H38" s="6">
        <v>8780100</v>
      </c>
      <c r="I38" s="6"/>
      <c r="J38" s="6"/>
    </row>
    <row r="39" spans="1:13" ht="118.5" customHeight="1" x14ac:dyDescent="0.25">
      <c r="A39" s="2" t="s">
        <v>103</v>
      </c>
      <c r="B39" s="2" t="s">
        <v>104</v>
      </c>
      <c r="C39" s="2" t="s">
        <v>105</v>
      </c>
      <c r="D39" s="4" t="s">
        <v>106</v>
      </c>
      <c r="E39" s="4" t="s">
        <v>243</v>
      </c>
      <c r="F39" s="4" t="s">
        <v>244</v>
      </c>
      <c r="G39" s="5">
        <f t="shared" si="3"/>
        <v>669600</v>
      </c>
      <c r="H39" s="6">
        <v>669600</v>
      </c>
      <c r="I39" s="6">
        <v>0</v>
      </c>
      <c r="J39" s="6">
        <v>0</v>
      </c>
    </row>
    <row r="40" spans="1:13" ht="118.5" customHeight="1" x14ac:dyDescent="0.25">
      <c r="A40" s="2" t="s">
        <v>107</v>
      </c>
      <c r="B40" s="2" t="s">
        <v>108</v>
      </c>
      <c r="C40" s="2" t="s">
        <v>105</v>
      </c>
      <c r="D40" s="4" t="s">
        <v>109</v>
      </c>
      <c r="E40" s="4" t="s">
        <v>245</v>
      </c>
      <c r="F40" s="4" t="s">
        <v>246</v>
      </c>
      <c r="G40" s="5">
        <f t="shared" si="3"/>
        <v>737100</v>
      </c>
      <c r="H40" s="6">
        <v>737100</v>
      </c>
      <c r="I40" s="6">
        <v>0</v>
      </c>
      <c r="J40" s="6">
        <v>0</v>
      </c>
    </row>
    <row r="41" spans="1:13" ht="118.5" customHeight="1" x14ac:dyDescent="0.25">
      <c r="A41" s="2" t="s">
        <v>110</v>
      </c>
      <c r="B41" s="2" t="s">
        <v>111</v>
      </c>
      <c r="C41" s="2" t="s">
        <v>112</v>
      </c>
      <c r="D41" s="4" t="s">
        <v>113</v>
      </c>
      <c r="E41" s="4" t="s">
        <v>241</v>
      </c>
      <c r="F41" s="4" t="s">
        <v>242</v>
      </c>
      <c r="G41" s="5">
        <f t="shared" si="3"/>
        <v>4266580</v>
      </c>
      <c r="H41" s="6">
        <v>4266580</v>
      </c>
      <c r="I41" s="6">
        <v>0</v>
      </c>
      <c r="J41" s="6">
        <v>0</v>
      </c>
    </row>
    <row r="42" spans="1:13" ht="118.5" customHeight="1" x14ac:dyDescent="0.25">
      <c r="A42" s="2" t="s">
        <v>114</v>
      </c>
      <c r="B42" s="2" t="s">
        <v>115</v>
      </c>
      <c r="C42" s="2" t="s">
        <v>112</v>
      </c>
      <c r="D42" s="4" t="s">
        <v>116</v>
      </c>
      <c r="E42" s="4" t="s">
        <v>241</v>
      </c>
      <c r="F42" s="4" t="s">
        <v>247</v>
      </c>
      <c r="G42" s="5">
        <f t="shared" si="3"/>
        <v>578620</v>
      </c>
      <c r="H42" s="6">
        <v>578620</v>
      </c>
      <c r="I42" s="6">
        <v>0</v>
      </c>
      <c r="J42" s="6">
        <v>0</v>
      </c>
    </row>
    <row r="43" spans="1:13" ht="118.5" customHeight="1" x14ac:dyDescent="0.25">
      <c r="A43" s="2" t="s">
        <v>117</v>
      </c>
      <c r="B43" s="2" t="s">
        <v>118</v>
      </c>
      <c r="C43" s="2" t="s">
        <v>119</v>
      </c>
      <c r="D43" s="4" t="s">
        <v>120</v>
      </c>
      <c r="E43" s="4" t="s">
        <v>248</v>
      </c>
      <c r="F43" s="4" t="s">
        <v>247</v>
      </c>
      <c r="G43" s="5">
        <f t="shared" si="3"/>
        <v>18085260</v>
      </c>
      <c r="H43" s="6">
        <v>18035660</v>
      </c>
      <c r="I43" s="6">
        <v>49600</v>
      </c>
      <c r="J43" s="6">
        <v>0</v>
      </c>
    </row>
    <row r="44" spans="1:13" ht="85.9" customHeight="1" x14ac:dyDescent="0.25">
      <c r="A44" s="2" t="s">
        <v>121</v>
      </c>
      <c r="B44" s="2" t="s">
        <v>122</v>
      </c>
      <c r="C44" s="2" t="s">
        <v>123</v>
      </c>
      <c r="D44" s="4" t="s">
        <v>124</v>
      </c>
      <c r="E44" s="4" t="s">
        <v>241</v>
      </c>
      <c r="F44" s="4" t="s">
        <v>242</v>
      </c>
      <c r="G44" s="5">
        <f t="shared" si="3"/>
        <v>527330</v>
      </c>
      <c r="H44" s="6">
        <v>527330</v>
      </c>
      <c r="I44" s="6">
        <v>0</v>
      </c>
      <c r="J44" s="6">
        <v>0</v>
      </c>
    </row>
    <row r="45" spans="1:13" ht="70.5" customHeight="1" x14ac:dyDescent="0.25">
      <c r="A45" s="2" t="s">
        <v>125</v>
      </c>
      <c r="B45" s="2" t="s">
        <v>126</v>
      </c>
      <c r="C45" s="2" t="s">
        <v>127</v>
      </c>
      <c r="D45" s="4" t="s">
        <v>128</v>
      </c>
      <c r="E45" s="4" t="s">
        <v>239</v>
      </c>
      <c r="F45" s="4" t="s">
        <v>240</v>
      </c>
      <c r="G45" s="5">
        <f t="shared" si="3"/>
        <v>5856134</v>
      </c>
      <c r="H45" s="6">
        <f>5791134+65000</f>
        <v>5856134</v>
      </c>
      <c r="I45" s="6">
        <v>0</v>
      </c>
      <c r="J45" s="6">
        <v>0</v>
      </c>
    </row>
    <row r="46" spans="1:13" ht="118.5" customHeight="1" x14ac:dyDescent="0.25">
      <c r="A46" s="2" t="s">
        <v>129</v>
      </c>
      <c r="B46" s="2" t="s">
        <v>130</v>
      </c>
      <c r="C46" s="2" t="s">
        <v>127</v>
      </c>
      <c r="D46" s="4" t="s">
        <v>131</v>
      </c>
      <c r="E46" s="4" t="s">
        <v>241</v>
      </c>
      <c r="F46" s="4" t="s">
        <v>242</v>
      </c>
      <c r="G46" s="5">
        <f t="shared" si="3"/>
        <v>1641530</v>
      </c>
      <c r="H46" s="6">
        <v>1641530</v>
      </c>
      <c r="I46" s="6">
        <v>0</v>
      </c>
      <c r="J46" s="6">
        <v>0</v>
      </c>
    </row>
    <row r="47" spans="1:13" ht="118.5" customHeight="1" x14ac:dyDescent="0.25">
      <c r="A47" s="2" t="s">
        <v>132</v>
      </c>
      <c r="B47" s="2" t="s">
        <v>133</v>
      </c>
      <c r="C47" s="2" t="s">
        <v>127</v>
      </c>
      <c r="D47" s="4" t="s">
        <v>134</v>
      </c>
      <c r="E47" s="4" t="s">
        <v>241</v>
      </c>
      <c r="F47" s="4" t="s">
        <v>242</v>
      </c>
      <c r="G47" s="5">
        <f t="shared" si="3"/>
        <v>535000</v>
      </c>
      <c r="H47" s="6">
        <v>535000</v>
      </c>
      <c r="I47" s="6">
        <v>0</v>
      </c>
      <c r="J47" s="6">
        <v>0</v>
      </c>
      <c r="M47" s="1"/>
    </row>
    <row r="48" spans="1:13" ht="54" customHeight="1" x14ac:dyDescent="0.25">
      <c r="A48" s="11" t="s">
        <v>139</v>
      </c>
      <c r="B48" s="11" t="s">
        <v>231</v>
      </c>
      <c r="C48" s="11" t="s">
        <v>231</v>
      </c>
      <c r="D48" s="17" t="s">
        <v>140</v>
      </c>
      <c r="E48" s="17" t="s">
        <v>231</v>
      </c>
      <c r="F48" s="17" t="s">
        <v>231</v>
      </c>
      <c r="G48" s="18">
        <f>G49</f>
        <v>30740119</v>
      </c>
      <c r="H48" s="18">
        <f t="shared" ref="H48:J48" si="4">H49</f>
        <v>30740119</v>
      </c>
      <c r="I48" s="18">
        <f t="shared" si="4"/>
        <v>0</v>
      </c>
      <c r="J48" s="18">
        <f t="shared" si="4"/>
        <v>0</v>
      </c>
    </row>
    <row r="49" spans="1:13" ht="45" customHeight="1" x14ac:dyDescent="0.25">
      <c r="A49" s="11" t="s">
        <v>141</v>
      </c>
      <c r="B49" s="11" t="s">
        <v>231</v>
      </c>
      <c r="C49" s="11" t="s">
        <v>231</v>
      </c>
      <c r="D49" s="17" t="s">
        <v>140</v>
      </c>
      <c r="E49" s="17" t="s">
        <v>231</v>
      </c>
      <c r="F49" s="17" t="s">
        <v>231</v>
      </c>
      <c r="G49" s="18">
        <f>SUM(G50:G57)</f>
        <v>30740119</v>
      </c>
      <c r="H49" s="18">
        <f>SUM(H50:H57)</f>
        <v>30740119</v>
      </c>
      <c r="I49" s="18">
        <f t="shared" ref="I49:J49" si="5">SUM(I50:I57)</f>
        <v>0</v>
      </c>
      <c r="J49" s="18">
        <f t="shared" si="5"/>
        <v>0</v>
      </c>
      <c r="M49" s="1"/>
    </row>
    <row r="50" spans="1:13" ht="118.5" customHeight="1" x14ac:dyDescent="0.25">
      <c r="A50" s="2" t="s">
        <v>143</v>
      </c>
      <c r="B50" s="2" t="s">
        <v>144</v>
      </c>
      <c r="C50" s="2" t="s">
        <v>78</v>
      </c>
      <c r="D50" s="4" t="s">
        <v>145</v>
      </c>
      <c r="E50" s="4" t="s">
        <v>249</v>
      </c>
      <c r="F50" s="4" t="s">
        <v>250</v>
      </c>
      <c r="G50" s="5">
        <f>H50+I50</f>
        <v>30000</v>
      </c>
      <c r="H50" s="6">
        <v>30000</v>
      </c>
      <c r="I50" s="6">
        <v>0</v>
      </c>
      <c r="J50" s="6">
        <v>0</v>
      </c>
    </row>
    <row r="51" spans="1:13" ht="118.5" customHeight="1" x14ac:dyDescent="0.25">
      <c r="A51" s="20" t="s">
        <v>149</v>
      </c>
      <c r="B51" s="21" t="s">
        <v>150</v>
      </c>
      <c r="C51" s="21" t="s">
        <v>105</v>
      </c>
      <c r="D51" s="22" t="s">
        <v>151</v>
      </c>
      <c r="E51" s="22" t="s">
        <v>251</v>
      </c>
      <c r="F51" s="22" t="s">
        <v>252</v>
      </c>
      <c r="G51" s="5">
        <f t="shared" ref="G51:G57" si="6">H51+I51</f>
        <v>16690800</v>
      </c>
      <c r="H51" s="23">
        <f>16755800-65000</f>
        <v>16690800</v>
      </c>
      <c r="I51" s="23">
        <v>0</v>
      </c>
      <c r="J51" s="23">
        <v>0</v>
      </c>
    </row>
    <row r="52" spans="1:13" ht="118.5" customHeight="1" x14ac:dyDescent="0.25">
      <c r="A52" s="2" t="s">
        <v>152</v>
      </c>
      <c r="B52" s="2" t="s">
        <v>108</v>
      </c>
      <c r="C52" s="2" t="s">
        <v>105</v>
      </c>
      <c r="D52" s="4" t="s">
        <v>109</v>
      </c>
      <c r="E52" s="4" t="s">
        <v>245</v>
      </c>
      <c r="F52" s="4" t="s">
        <v>246</v>
      </c>
      <c r="G52" s="5">
        <f t="shared" si="6"/>
        <v>3000000</v>
      </c>
      <c r="H52" s="6">
        <v>3000000</v>
      </c>
      <c r="I52" s="6">
        <v>0</v>
      </c>
      <c r="J52" s="6">
        <v>0</v>
      </c>
    </row>
    <row r="53" spans="1:13" ht="114" customHeight="1" x14ac:dyDescent="0.25">
      <c r="A53" s="2" t="s">
        <v>156</v>
      </c>
      <c r="B53" s="2" t="s">
        <v>157</v>
      </c>
      <c r="C53" s="2" t="s">
        <v>158</v>
      </c>
      <c r="D53" s="4" t="s">
        <v>159</v>
      </c>
      <c r="E53" s="4" t="s">
        <v>296</v>
      </c>
      <c r="F53" s="4" t="s">
        <v>253</v>
      </c>
      <c r="G53" s="5">
        <f t="shared" si="6"/>
        <v>1700000</v>
      </c>
      <c r="H53" s="6">
        <v>1700000</v>
      </c>
      <c r="I53" s="6">
        <v>0</v>
      </c>
      <c r="J53" s="6">
        <v>0</v>
      </c>
    </row>
    <row r="54" spans="1:13" ht="84" customHeight="1" x14ac:dyDescent="0.25">
      <c r="A54" s="2" t="s">
        <v>160</v>
      </c>
      <c r="B54" s="2" t="s">
        <v>161</v>
      </c>
      <c r="C54" s="2" t="s">
        <v>158</v>
      </c>
      <c r="D54" s="4" t="s">
        <v>162</v>
      </c>
      <c r="E54" s="4" t="s">
        <v>254</v>
      </c>
      <c r="F54" s="4" t="s">
        <v>255</v>
      </c>
      <c r="G54" s="5">
        <f t="shared" si="6"/>
        <v>270000</v>
      </c>
      <c r="H54" s="6">
        <v>270000</v>
      </c>
      <c r="I54" s="6">
        <v>0</v>
      </c>
      <c r="J54" s="6">
        <v>0</v>
      </c>
    </row>
    <row r="55" spans="1:13" ht="118.5" customHeight="1" x14ac:dyDescent="0.25">
      <c r="A55" s="12" t="s">
        <v>282</v>
      </c>
      <c r="B55" s="12" t="s">
        <v>283</v>
      </c>
      <c r="C55" s="13" t="s">
        <v>158</v>
      </c>
      <c r="D55" s="14" t="s">
        <v>284</v>
      </c>
      <c r="E55" s="4" t="s">
        <v>251</v>
      </c>
      <c r="F55" s="4" t="s">
        <v>252</v>
      </c>
      <c r="G55" s="5">
        <f t="shared" si="6"/>
        <v>1134233</v>
      </c>
      <c r="H55" s="6">
        <v>1134233</v>
      </c>
      <c r="I55" s="6"/>
      <c r="J55" s="6"/>
    </row>
    <row r="56" spans="1:13" ht="118.5" customHeight="1" x14ac:dyDescent="0.25">
      <c r="A56" s="2" t="s">
        <v>163</v>
      </c>
      <c r="B56" s="2" t="s">
        <v>164</v>
      </c>
      <c r="C56" s="2" t="s">
        <v>165</v>
      </c>
      <c r="D56" s="4" t="s">
        <v>166</v>
      </c>
      <c r="E56" s="4" t="s">
        <v>251</v>
      </c>
      <c r="F56" s="4" t="s">
        <v>252</v>
      </c>
      <c r="G56" s="5">
        <f t="shared" si="6"/>
        <v>520000</v>
      </c>
      <c r="H56" s="6">
        <v>520000</v>
      </c>
      <c r="I56" s="6">
        <v>0</v>
      </c>
      <c r="J56" s="6">
        <v>0</v>
      </c>
    </row>
    <row r="57" spans="1:13" ht="118.5" customHeight="1" x14ac:dyDescent="0.25">
      <c r="A57" s="2" t="s">
        <v>167</v>
      </c>
      <c r="B57" s="2" t="s">
        <v>168</v>
      </c>
      <c r="C57" s="2" t="s">
        <v>165</v>
      </c>
      <c r="D57" s="4" t="s">
        <v>275</v>
      </c>
      <c r="E57" s="4" t="s">
        <v>256</v>
      </c>
      <c r="F57" s="4" t="s">
        <v>297</v>
      </c>
      <c r="G57" s="5">
        <f t="shared" si="6"/>
        <v>7395086</v>
      </c>
      <c r="H57" s="6">
        <v>7395086</v>
      </c>
      <c r="I57" s="6">
        <v>0</v>
      </c>
      <c r="J57" s="6">
        <v>0</v>
      </c>
    </row>
    <row r="58" spans="1:13" ht="76.5" customHeight="1" x14ac:dyDescent="0.25">
      <c r="A58" s="11" t="s">
        <v>174</v>
      </c>
      <c r="B58" s="11" t="s">
        <v>231</v>
      </c>
      <c r="C58" s="11" t="s">
        <v>231</v>
      </c>
      <c r="D58" s="17" t="s">
        <v>175</v>
      </c>
      <c r="E58" s="17" t="s">
        <v>231</v>
      </c>
      <c r="F58" s="17" t="s">
        <v>231</v>
      </c>
      <c r="G58" s="18">
        <f>G59</f>
        <v>26405938</v>
      </c>
      <c r="H58" s="18">
        <f t="shared" ref="H58:J58" si="7">H59</f>
        <v>25206700</v>
      </c>
      <c r="I58" s="18">
        <f t="shared" si="7"/>
        <v>1199238</v>
      </c>
      <c r="J58" s="18">
        <f t="shared" si="7"/>
        <v>1022438</v>
      </c>
    </row>
    <row r="59" spans="1:13" ht="54.75" customHeight="1" x14ac:dyDescent="0.25">
      <c r="A59" s="11" t="s">
        <v>176</v>
      </c>
      <c r="B59" s="11" t="s">
        <v>231</v>
      </c>
      <c r="C59" s="11" t="s">
        <v>231</v>
      </c>
      <c r="D59" s="17" t="s">
        <v>175</v>
      </c>
      <c r="E59" s="17" t="s">
        <v>231</v>
      </c>
      <c r="F59" s="17" t="s">
        <v>231</v>
      </c>
      <c r="G59" s="18">
        <f>SUM(G60:G70)</f>
        <v>26405938</v>
      </c>
      <c r="H59" s="18">
        <f>SUM(H60:H70)</f>
        <v>25206700</v>
      </c>
      <c r="I59" s="18">
        <f t="shared" ref="I59:J59" si="8">SUM(I60:I70)</f>
        <v>1199238</v>
      </c>
      <c r="J59" s="18">
        <f t="shared" si="8"/>
        <v>1022438</v>
      </c>
    </row>
    <row r="60" spans="1:13" ht="118.5" customHeight="1" x14ac:dyDescent="0.25">
      <c r="A60" s="2" t="s">
        <v>178</v>
      </c>
      <c r="B60" s="2" t="s">
        <v>179</v>
      </c>
      <c r="C60" s="2" t="s">
        <v>180</v>
      </c>
      <c r="D60" s="4" t="s">
        <v>181</v>
      </c>
      <c r="E60" s="4" t="s">
        <v>257</v>
      </c>
      <c r="F60" s="4" t="s">
        <v>258</v>
      </c>
      <c r="G60" s="5">
        <f>H60+I60</f>
        <v>140000</v>
      </c>
      <c r="H60" s="6">
        <v>140000</v>
      </c>
      <c r="I60" s="6">
        <v>0</v>
      </c>
      <c r="J60" s="6">
        <v>0</v>
      </c>
    </row>
    <row r="61" spans="1:13" ht="118.5" customHeight="1" x14ac:dyDescent="0.25">
      <c r="A61" s="2" t="s">
        <v>182</v>
      </c>
      <c r="B61" s="2" t="s">
        <v>168</v>
      </c>
      <c r="C61" s="2" t="s">
        <v>165</v>
      </c>
      <c r="D61" s="4" t="s">
        <v>169</v>
      </c>
      <c r="E61" s="4" t="s">
        <v>259</v>
      </c>
      <c r="F61" s="4" t="s">
        <v>260</v>
      </c>
      <c r="G61" s="5">
        <f t="shared" ref="G61:G70" si="9">H61+I61</f>
        <v>300000</v>
      </c>
      <c r="H61" s="6">
        <v>300000</v>
      </c>
      <c r="I61" s="6">
        <v>0</v>
      </c>
      <c r="J61" s="6">
        <v>0</v>
      </c>
    </row>
    <row r="62" spans="1:13" ht="118.5" customHeight="1" x14ac:dyDescent="0.25">
      <c r="A62" s="30" t="s">
        <v>298</v>
      </c>
      <c r="B62" s="30" t="s">
        <v>118</v>
      </c>
      <c r="C62" s="31" t="s">
        <v>119</v>
      </c>
      <c r="D62" s="32" t="s">
        <v>120</v>
      </c>
      <c r="E62" s="36" t="s">
        <v>248</v>
      </c>
      <c r="F62" s="36" t="s">
        <v>247</v>
      </c>
      <c r="G62" s="5">
        <f t="shared" si="9"/>
        <v>1876300</v>
      </c>
      <c r="H62" s="6">
        <v>1876300</v>
      </c>
      <c r="I62" s="6"/>
      <c r="J62" s="6"/>
    </row>
    <row r="63" spans="1:13" ht="118.5" customHeight="1" x14ac:dyDescent="0.25">
      <c r="A63" s="2" t="s">
        <v>183</v>
      </c>
      <c r="B63" s="2" t="s">
        <v>184</v>
      </c>
      <c r="C63" s="2" t="s">
        <v>185</v>
      </c>
      <c r="D63" s="4" t="s">
        <v>186</v>
      </c>
      <c r="E63" s="4" t="s">
        <v>257</v>
      </c>
      <c r="F63" s="4" t="s">
        <v>258</v>
      </c>
      <c r="G63" s="5">
        <f t="shared" si="9"/>
        <v>930000</v>
      </c>
      <c r="H63" s="6">
        <v>930000</v>
      </c>
      <c r="I63" s="6">
        <v>0</v>
      </c>
      <c r="J63" s="6">
        <v>0</v>
      </c>
    </row>
    <row r="64" spans="1:13" ht="112.5" customHeight="1" x14ac:dyDescent="0.25">
      <c r="A64" s="2" t="s">
        <v>187</v>
      </c>
      <c r="B64" s="2" t="s">
        <v>188</v>
      </c>
      <c r="C64" s="2" t="s">
        <v>189</v>
      </c>
      <c r="D64" s="4" t="s">
        <v>190</v>
      </c>
      <c r="E64" s="4" t="s">
        <v>257</v>
      </c>
      <c r="F64" s="4" t="s">
        <v>258</v>
      </c>
      <c r="G64" s="5">
        <f t="shared" si="9"/>
        <v>2005000</v>
      </c>
      <c r="H64" s="6">
        <v>2005000</v>
      </c>
      <c r="I64" s="6">
        <v>0</v>
      </c>
      <c r="J64" s="6">
        <v>0</v>
      </c>
    </row>
    <row r="65" spans="1:10" ht="112.5" customHeight="1" x14ac:dyDescent="0.25">
      <c r="A65" s="2" t="s">
        <v>191</v>
      </c>
      <c r="B65" s="2" t="s">
        <v>192</v>
      </c>
      <c r="C65" s="2" t="s">
        <v>189</v>
      </c>
      <c r="D65" s="4" t="s">
        <v>193</v>
      </c>
      <c r="E65" s="4" t="s">
        <v>257</v>
      </c>
      <c r="F65" s="4" t="s">
        <v>258</v>
      </c>
      <c r="G65" s="5">
        <f t="shared" si="9"/>
        <v>1280000</v>
      </c>
      <c r="H65" s="6">
        <v>1280000</v>
      </c>
      <c r="I65" s="6">
        <v>0</v>
      </c>
      <c r="J65" s="6">
        <v>0</v>
      </c>
    </row>
    <row r="66" spans="1:10" ht="118.5" customHeight="1" x14ac:dyDescent="0.25">
      <c r="A66" s="2" t="s">
        <v>194</v>
      </c>
      <c r="B66" s="2" t="s">
        <v>195</v>
      </c>
      <c r="C66" s="2" t="s">
        <v>189</v>
      </c>
      <c r="D66" s="4" t="s">
        <v>196</v>
      </c>
      <c r="E66" s="4" t="s">
        <v>257</v>
      </c>
      <c r="F66" s="4" t="s">
        <v>258</v>
      </c>
      <c r="G66" s="5">
        <f t="shared" si="9"/>
        <v>18045400</v>
      </c>
      <c r="H66" s="6">
        <v>18045400</v>
      </c>
      <c r="I66" s="6">
        <v>0</v>
      </c>
      <c r="J66" s="6">
        <v>0</v>
      </c>
    </row>
    <row r="67" spans="1:10" ht="63.75" x14ac:dyDescent="0.25">
      <c r="A67" s="33" t="s">
        <v>299</v>
      </c>
      <c r="B67" s="33" t="s">
        <v>300</v>
      </c>
      <c r="C67" s="34" t="s">
        <v>301</v>
      </c>
      <c r="D67" s="35" t="s">
        <v>302</v>
      </c>
      <c r="E67" s="37" t="s">
        <v>313</v>
      </c>
      <c r="F67" s="37" t="s">
        <v>314</v>
      </c>
      <c r="G67" s="5">
        <f t="shared" si="9"/>
        <v>1022438</v>
      </c>
      <c r="H67" s="6"/>
      <c r="I67" s="6">
        <v>1022438</v>
      </c>
      <c r="J67" s="6">
        <v>1022438</v>
      </c>
    </row>
    <row r="68" spans="1:10" ht="75" x14ac:dyDescent="0.25">
      <c r="A68" s="2" t="s">
        <v>197</v>
      </c>
      <c r="B68" s="2" t="s">
        <v>198</v>
      </c>
      <c r="C68" s="2" t="s">
        <v>199</v>
      </c>
      <c r="D68" s="4" t="s">
        <v>200</v>
      </c>
      <c r="E68" s="4" t="s">
        <v>257</v>
      </c>
      <c r="F68" s="4" t="s">
        <v>258</v>
      </c>
      <c r="G68" s="5">
        <f t="shared" si="9"/>
        <v>450000</v>
      </c>
      <c r="H68" s="6">
        <v>450000</v>
      </c>
      <c r="I68" s="6"/>
      <c r="J68" s="6">
        <v>0</v>
      </c>
    </row>
    <row r="69" spans="1:10" ht="71.45" customHeight="1" x14ac:dyDescent="0.25">
      <c r="A69" s="2" t="s">
        <v>201</v>
      </c>
      <c r="B69" s="2" t="s">
        <v>202</v>
      </c>
      <c r="C69" s="2" t="s">
        <v>203</v>
      </c>
      <c r="D69" s="4" t="s">
        <v>204</v>
      </c>
      <c r="E69" s="4" t="s">
        <v>261</v>
      </c>
      <c r="F69" s="4" t="s">
        <v>262</v>
      </c>
      <c r="G69" s="5">
        <f t="shared" si="9"/>
        <v>180000</v>
      </c>
      <c r="H69" s="6">
        <v>180000</v>
      </c>
      <c r="I69" s="6">
        <v>0</v>
      </c>
      <c r="J69" s="6">
        <v>0</v>
      </c>
    </row>
    <row r="70" spans="1:10" ht="62.45" customHeight="1" x14ac:dyDescent="0.25">
      <c r="A70" s="2" t="s">
        <v>205</v>
      </c>
      <c r="B70" s="2" t="s">
        <v>206</v>
      </c>
      <c r="C70" s="2" t="s">
        <v>207</v>
      </c>
      <c r="D70" s="4" t="s">
        <v>208</v>
      </c>
      <c r="E70" s="4" t="s">
        <v>261</v>
      </c>
      <c r="F70" s="4" t="s">
        <v>262</v>
      </c>
      <c r="G70" s="5">
        <f t="shared" si="9"/>
        <v>176800</v>
      </c>
      <c r="H70" s="6">
        <v>0</v>
      </c>
      <c r="I70" s="6">
        <v>176800</v>
      </c>
      <c r="J70" s="6">
        <v>0</v>
      </c>
    </row>
    <row r="71" spans="1:10" ht="25.5" x14ac:dyDescent="0.25">
      <c r="A71" s="38" t="s">
        <v>209</v>
      </c>
      <c r="B71" s="39"/>
      <c r="C71" s="40"/>
      <c r="D71" s="41" t="s">
        <v>210</v>
      </c>
      <c r="E71" s="4"/>
      <c r="F71" s="4"/>
      <c r="G71" s="5">
        <f>H71+I71</f>
        <v>960000</v>
      </c>
      <c r="H71" s="6">
        <f>H72</f>
        <v>60000</v>
      </c>
      <c r="I71" s="6">
        <f t="shared" ref="I71:J71" si="10">I72</f>
        <v>900000</v>
      </c>
      <c r="J71" s="6">
        <f t="shared" si="10"/>
        <v>900000</v>
      </c>
    </row>
    <row r="72" spans="1:10" ht="25.5" x14ac:dyDescent="0.25">
      <c r="A72" s="38" t="s">
        <v>211</v>
      </c>
      <c r="B72" s="39"/>
      <c r="C72" s="40"/>
      <c r="D72" s="41" t="s">
        <v>210</v>
      </c>
      <c r="E72" s="4"/>
      <c r="F72" s="4"/>
      <c r="G72" s="5">
        <f>H72+I72</f>
        <v>960000</v>
      </c>
      <c r="H72" s="6">
        <f>H73+H74</f>
        <v>60000</v>
      </c>
      <c r="I72" s="6">
        <f t="shared" ref="I72:J72" si="11">I73+I74</f>
        <v>900000</v>
      </c>
      <c r="J72" s="6">
        <f t="shared" si="11"/>
        <v>900000</v>
      </c>
    </row>
    <row r="73" spans="1:10" ht="75" x14ac:dyDescent="0.25">
      <c r="A73" s="33" t="s">
        <v>303</v>
      </c>
      <c r="B73" s="33" t="s">
        <v>304</v>
      </c>
      <c r="C73" s="34" t="s">
        <v>185</v>
      </c>
      <c r="D73" s="35" t="s">
        <v>305</v>
      </c>
      <c r="E73" s="37" t="s">
        <v>257</v>
      </c>
      <c r="F73" s="37" t="s">
        <v>315</v>
      </c>
      <c r="G73" s="5">
        <f>H73+I73</f>
        <v>900000</v>
      </c>
      <c r="H73" s="6"/>
      <c r="I73" s="6">
        <v>900000</v>
      </c>
      <c r="J73" s="6">
        <v>900000</v>
      </c>
    </row>
    <row r="74" spans="1:10" ht="60" x14ac:dyDescent="0.25">
      <c r="A74" s="33" t="s">
        <v>306</v>
      </c>
      <c r="B74" s="33" t="s">
        <v>48</v>
      </c>
      <c r="C74" s="34" t="s">
        <v>49</v>
      </c>
      <c r="D74" s="35" t="s">
        <v>50</v>
      </c>
      <c r="E74" s="37" t="s">
        <v>235</v>
      </c>
      <c r="F74" s="37" t="s">
        <v>236</v>
      </c>
      <c r="G74" s="5">
        <f>H74+I74</f>
        <v>60000</v>
      </c>
      <c r="H74" s="6">
        <v>60000</v>
      </c>
      <c r="I74" s="6"/>
      <c r="J74" s="6"/>
    </row>
    <row r="75" spans="1:10" ht="25.5" x14ac:dyDescent="0.25">
      <c r="A75" s="11" t="s">
        <v>217</v>
      </c>
      <c r="B75" s="11" t="s">
        <v>231</v>
      </c>
      <c r="C75" s="11" t="s">
        <v>231</v>
      </c>
      <c r="D75" s="17" t="s">
        <v>218</v>
      </c>
      <c r="E75" s="17" t="s">
        <v>231</v>
      </c>
      <c r="F75" s="17" t="s">
        <v>231</v>
      </c>
      <c r="G75" s="18">
        <f>G76</f>
        <v>5242000</v>
      </c>
      <c r="H75" s="18">
        <f t="shared" ref="H75:J75" si="12">H76</f>
        <v>5242000</v>
      </c>
      <c r="I75" s="18">
        <f t="shared" si="12"/>
        <v>0</v>
      </c>
      <c r="J75" s="18">
        <f t="shared" si="12"/>
        <v>0</v>
      </c>
    </row>
    <row r="76" spans="1:10" ht="25.5" x14ac:dyDescent="0.25">
      <c r="A76" s="11" t="s">
        <v>219</v>
      </c>
      <c r="B76" s="11" t="s">
        <v>231</v>
      </c>
      <c r="C76" s="11" t="s">
        <v>231</v>
      </c>
      <c r="D76" s="17" t="s">
        <v>218</v>
      </c>
      <c r="E76" s="17" t="s">
        <v>231</v>
      </c>
      <c r="F76" s="17" t="s">
        <v>231</v>
      </c>
      <c r="G76" s="18">
        <f>G77+G81</f>
        <v>5242000</v>
      </c>
      <c r="H76" s="18">
        <f t="shared" ref="H76:J76" si="13">H77+H81</f>
        <v>5242000</v>
      </c>
      <c r="I76" s="18">
        <f t="shared" si="13"/>
        <v>0</v>
      </c>
      <c r="J76" s="18">
        <f t="shared" si="13"/>
        <v>0</v>
      </c>
    </row>
    <row r="77" spans="1:10" x14ac:dyDescent="0.25">
      <c r="A77" s="11"/>
      <c r="B77" s="11"/>
      <c r="C77" s="11"/>
      <c r="D77" s="17"/>
      <c r="E77" s="17"/>
      <c r="F77" s="17"/>
      <c r="G77" s="18">
        <f>G78+G79+G80</f>
        <v>2742000</v>
      </c>
      <c r="H77" s="18">
        <f t="shared" ref="H77:J77" si="14">H78+H79+H80</f>
        <v>2742000</v>
      </c>
      <c r="I77" s="18">
        <f t="shared" si="14"/>
        <v>0</v>
      </c>
      <c r="J77" s="18">
        <f t="shared" si="14"/>
        <v>0</v>
      </c>
    </row>
    <row r="78" spans="1:10" ht="151.9" customHeight="1" x14ac:dyDescent="0.25">
      <c r="A78" s="2" t="s">
        <v>224</v>
      </c>
      <c r="B78" s="2" t="s">
        <v>225</v>
      </c>
      <c r="C78" s="2" t="s">
        <v>32</v>
      </c>
      <c r="D78" s="4" t="s">
        <v>9</v>
      </c>
      <c r="E78" s="4" t="s">
        <v>263</v>
      </c>
      <c r="F78" s="4" t="s">
        <v>264</v>
      </c>
      <c r="G78" s="5">
        <f>H78+I78</f>
        <v>110700</v>
      </c>
      <c r="H78" s="6">
        <v>110700</v>
      </c>
      <c r="I78" s="6">
        <v>0</v>
      </c>
      <c r="J78" s="6">
        <v>0</v>
      </c>
    </row>
    <row r="79" spans="1:10" ht="72.599999999999994" customHeight="1" x14ac:dyDescent="0.25">
      <c r="A79" s="2"/>
      <c r="B79" s="2"/>
      <c r="C79" s="2"/>
      <c r="D79" s="4"/>
      <c r="E79" s="4" t="s">
        <v>319</v>
      </c>
      <c r="F79" s="4" t="s">
        <v>307</v>
      </c>
      <c r="G79" s="5">
        <f t="shared" ref="G79:G80" si="15">H79+I79</f>
        <v>2231300</v>
      </c>
      <c r="H79" s="6">
        <v>2231300</v>
      </c>
      <c r="I79" s="6"/>
      <c r="J79" s="6"/>
    </row>
    <row r="80" spans="1:10" ht="135" x14ac:dyDescent="0.25">
      <c r="A80" s="2"/>
      <c r="B80" s="2"/>
      <c r="C80" s="2"/>
      <c r="D80" s="4"/>
      <c r="E80" s="4" t="s">
        <v>320</v>
      </c>
      <c r="F80" s="4" t="s">
        <v>323</v>
      </c>
      <c r="G80" s="5">
        <f t="shared" si="15"/>
        <v>400000</v>
      </c>
      <c r="H80" s="6">
        <v>400000</v>
      </c>
      <c r="I80" s="6"/>
      <c r="J80" s="6"/>
    </row>
    <row r="81" spans="1:10" x14ac:dyDescent="0.25">
      <c r="A81" s="65" t="s">
        <v>286</v>
      </c>
      <c r="B81" s="65" t="s">
        <v>308</v>
      </c>
      <c r="C81" s="68" t="s">
        <v>32</v>
      </c>
      <c r="D81" s="71" t="s">
        <v>285</v>
      </c>
      <c r="E81" s="24"/>
      <c r="F81" s="24"/>
      <c r="G81" s="25">
        <f>G82+G83+G84</f>
        <v>2500000</v>
      </c>
      <c r="H81" s="25">
        <f t="shared" ref="H81:J81" si="16">H82+H83+H84</f>
        <v>2500000</v>
      </c>
      <c r="I81" s="25">
        <f t="shared" si="16"/>
        <v>0</v>
      </c>
      <c r="J81" s="25">
        <f t="shared" si="16"/>
        <v>0</v>
      </c>
    </row>
    <row r="82" spans="1:10" ht="45" x14ac:dyDescent="0.25">
      <c r="A82" s="66"/>
      <c r="B82" s="66"/>
      <c r="C82" s="69"/>
      <c r="D82" s="72"/>
      <c r="E82" s="22" t="s">
        <v>309</v>
      </c>
      <c r="F82" s="26" t="s">
        <v>322</v>
      </c>
      <c r="G82" s="5">
        <f>H82+I82</f>
        <v>300000</v>
      </c>
      <c r="H82" s="6">
        <v>300000</v>
      </c>
      <c r="I82" s="6"/>
      <c r="J82" s="6"/>
    </row>
    <row r="83" spans="1:10" ht="74.45" customHeight="1" x14ac:dyDescent="0.25">
      <c r="A83" s="66"/>
      <c r="B83" s="66"/>
      <c r="C83" s="69"/>
      <c r="D83" s="72"/>
      <c r="E83" s="22" t="s">
        <v>310</v>
      </c>
      <c r="F83" s="26" t="s">
        <v>321</v>
      </c>
      <c r="G83" s="5">
        <f>H83+I83</f>
        <v>100000</v>
      </c>
      <c r="H83" s="6">
        <v>100000</v>
      </c>
      <c r="I83" s="6"/>
      <c r="J83" s="6"/>
    </row>
    <row r="84" spans="1:10" ht="120" x14ac:dyDescent="0.25">
      <c r="A84" s="67"/>
      <c r="B84" s="67"/>
      <c r="C84" s="70"/>
      <c r="D84" s="73"/>
      <c r="E84" s="22" t="s">
        <v>311</v>
      </c>
      <c r="F84" s="22" t="s">
        <v>312</v>
      </c>
      <c r="G84" s="5">
        <f>H84+I84</f>
        <v>2100000</v>
      </c>
      <c r="H84" s="6">
        <v>2100000</v>
      </c>
      <c r="I84" s="6"/>
      <c r="J84" s="6"/>
    </row>
    <row r="85" spans="1:10" x14ac:dyDescent="0.25">
      <c r="A85" s="15" t="s">
        <v>8</v>
      </c>
      <c r="B85" s="15" t="s">
        <v>8</v>
      </c>
      <c r="C85" s="15" t="s">
        <v>8</v>
      </c>
      <c r="D85" s="8" t="s">
        <v>226</v>
      </c>
      <c r="E85" s="8" t="s">
        <v>8</v>
      </c>
      <c r="F85" s="8" t="s">
        <v>8</v>
      </c>
      <c r="G85" s="18">
        <f>G10+G19+G48+G58+G75+G71</f>
        <v>389720646.15999997</v>
      </c>
      <c r="H85" s="18">
        <f>H10+H19+H48+H58+H75+H71</f>
        <v>370639153</v>
      </c>
      <c r="I85" s="18">
        <f t="shared" ref="I85:J85" si="17">I10+I19+I48+I58+I75+I71</f>
        <v>19081493.16</v>
      </c>
      <c r="J85" s="18">
        <f t="shared" si="17"/>
        <v>17263645</v>
      </c>
    </row>
    <row r="86" spans="1:10" x14ac:dyDescent="0.25">
      <c r="C86" s="63" t="s">
        <v>265</v>
      </c>
      <c r="D86" s="63"/>
      <c r="E86" s="63"/>
      <c r="F86" s="63"/>
      <c r="G86" s="42"/>
      <c r="H86" s="1"/>
    </row>
  </sheetData>
  <mergeCells count="16">
    <mergeCell ref="H2:J2"/>
    <mergeCell ref="A3:J3"/>
    <mergeCell ref="A7:A8"/>
    <mergeCell ref="B7:B8"/>
    <mergeCell ref="C7:C8"/>
    <mergeCell ref="D7:D8"/>
    <mergeCell ref="E7:E8"/>
    <mergeCell ref="F7:F8"/>
    <mergeCell ref="G7:G8"/>
    <mergeCell ref="H7:H8"/>
    <mergeCell ref="I7:J7"/>
    <mergeCell ref="A81:A84"/>
    <mergeCell ref="B81:B84"/>
    <mergeCell ref="C81:C84"/>
    <mergeCell ref="D81:D84"/>
    <mergeCell ref="C86:F86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додаток 3</vt:lpstr>
      <vt:lpstr>додаток 6</vt:lpstr>
      <vt:lpstr>'додаток 3'!Область_печати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HP ProDesk</cp:lastModifiedBy>
  <cp:lastPrinted>2026-03-10T14:07:59Z</cp:lastPrinted>
  <dcterms:created xsi:type="dcterms:W3CDTF">2025-11-12T20:21:56Z</dcterms:created>
  <dcterms:modified xsi:type="dcterms:W3CDTF">2026-03-10T14:38:14Z</dcterms:modified>
</cp:coreProperties>
</file>