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Додаток 2" sheetId="10" r:id="rId1"/>
    <sheet name="додаток 3" sheetId="9" r:id="rId2"/>
    <sheet name="додаток 5" sheetId="13" r:id="rId3"/>
    <sheet name="додаток 6" sheetId="7" r:id="rId4"/>
  </sheets>
  <definedNames>
    <definedName name="_xlnm.Print_Area" localSheetId="1">'додаток 3'!$A$1:$P$104</definedName>
  </definedNames>
  <calcPr calcId="145621"/>
</workbook>
</file>

<file path=xl/calcChain.xml><?xml version="1.0" encoding="utf-8"?>
<calcChain xmlns="http://schemas.openxmlformats.org/spreadsheetml/2006/main">
  <c r="H60" i="7" l="1"/>
  <c r="H21" i="7"/>
  <c r="H11" i="7"/>
  <c r="G89" i="7" l="1"/>
  <c r="H88" i="7"/>
  <c r="G88" i="7" s="1"/>
  <c r="G87" i="7"/>
  <c r="G86" i="7"/>
  <c r="J85" i="7"/>
  <c r="I85" i="7"/>
  <c r="H85" i="7"/>
  <c r="G84" i="7"/>
  <c r="G83" i="7"/>
  <c r="G82" i="7"/>
  <c r="G81" i="7"/>
  <c r="G80" i="7"/>
  <c r="J79" i="7"/>
  <c r="I79" i="7"/>
  <c r="H79" i="7"/>
  <c r="H78" i="7" s="1"/>
  <c r="G79" i="7"/>
  <c r="I78" i="7"/>
  <c r="I77" i="7" s="1"/>
  <c r="H77" i="7"/>
  <c r="G76" i="7"/>
  <c r="G75" i="7"/>
  <c r="J74" i="7"/>
  <c r="I74" i="7"/>
  <c r="H74" i="7"/>
  <c r="G74" i="7" s="1"/>
  <c r="J73" i="7"/>
  <c r="I73" i="7"/>
  <c r="G72" i="7"/>
  <c r="G71" i="7"/>
  <c r="G70" i="7"/>
  <c r="G69" i="7"/>
  <c r="G68" i="7"/>
  <c r="G67" i="7"/>
  <c r="G66" i="7"/>
  <c r="G65" i="7"/>
  <c r="G64" i="7"/>
  <c r="G63" i="7"/>
  <c r="G62" i="7"/>
  <c r="G61" i="7"/>
  <c r="J60" i="7"/>
  <c r="J59" i="7" s="1"/>
  <c r="I60" i="7"/>
  <c r="I59" i="7" s="1"/>
  <c r="H59" i="7"/>
  <c r="G58" i="7"/>
  <c r="G57" i="7"/>
  <c r="G56" i="7"/>
  <c r="G55" i="7"/>
  <c r="G54" i="7"/>
  <c r="G53" i="7"/>
  <c r="G52" i="7"/>
  <c r="G51" i="7"/>
  <c r="J50" i="7"/>
  <c r="J49" i="7" s="1"/>
  <c r="I50" i="7"/>
  <c r="H50" i="7"/>
  <c r="H49" i="7" s="1"/>
  <c r="I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J21" i="7"/>
  <c r="J20" i="7" s="1"/>
  <c r="I21" i="7"/>
  <c r="I20" i="7" s="1"/>
  <c r="H20" i="7"/>
  <c r="G19" i="7"/>
  <c r="G18" i="7"/>
  <c r="G17" i="7"/>
  <c r="G16" i="7"/>
  <c r="G15" i="7"/>
  <c r="G14" i="7"/>
  <c r="G13" i="7"/>
  <c r="G12" i="7"/>
  <c r="J11" i="7"/>
  <c r="J10" i="7" s="1"/>
  <c r="I11" i="7"/>
  <c r="I10" i="7" s="1"/>
  <c r="H10" i="7"/>
  <c r="C24" i="10"/>
  <c r="C22" i="10" s="1"/>
  <c r="C21" i="10" s="1"/>
  <c r="C28" i="10" s="1"/>
  <c r="F22" i="10"/>
  <c r="F21" i="10" s="1"/>
  <c r="F28" i="10" s="1"/>
  <c r="E22" i="10"/>
  <c r="E21" i="10" s="1"/>
  <c r="E28" i="10" s="1"/>
  <c r="D22" i="10"/>
  <c r="D21" i="10"/>
  <c r="D28" i="10" s="1"/>
  <c r="C18" i="10"/>
  <c r="C17" i="10"/>
  <c r="C15" i="10"/>
  <c r="C14" i="10"/>
  <c r="F13" i="10"/>
  <c r="F12" i="10" s="1"/>
  <c r="F19" i="10" s="1"/>
  <c r="E13" i="10"/>
  <c r="D13" i="10"/>
  <c r="C13" i="10" s="1"/>
  <c r="E12" i="10"/>
  <c r="E19" i="10" s="1"/>
  <c r="D12" i="10"/>
  <c r="D19" i="10" s="1"/>
  <c r="H73" i="7" l="1"/>
  <c r="G73" i="7" s="1"/>
  <c r="G85" i="7"/>
  <c r="G78" i="7" s="1"/>
  <c r="G77" i="7" s="1"/>
  <c r="H90" i="7"/>
  <c r="G11" i="7"/>
  <c r="G10" i="7" s="1"/>
  <c r="G60" i="7"/>
  <c r="G59" i="7" s="1"/>
  <c r="J78" i="7"/>
  <c r="J77" i="7" s="1"/>
  <c r="J90" i="7" s="1"/>
  <c r="C12" i="10"/>
  <c r="C19" i="10" s="1"/>
  <c r="G50" i="7"/>
  <c r="G49" i="7" s="1"/>
  <c r="I90" i="7"/>
  <c r="G21" i="7"/>
  <c r="G20" i="7" s="1"/>
  <c r="G90" i="7" l="1"/>
</calcChain>
</file>

<file path=xl/sharedStrings.xml><?xml version="1.0" encoding="utf-8"?>
<sst xmlns="http://schemas.openxmlformats.org/spreadsheetml/2006/main" count="1275" uniqueCount="461">
  <si>
    <t>0453600000</t>
  </si>
  <si>
    <t>(код бюджету)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</si>
  <si>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</si>
  <si>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</si>
  <si>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</si>
  <si>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</si>
  <si>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</si>
  <si>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</si>
  <si>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</si>
  <si>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Інші субвенції з місцевого бюджету</t>
  </si>
  <si>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</si>
  <si>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</si>
  <si>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</si>
  <si>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</si>
  <si>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</si>
  <si>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</si>
  <si>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</si>
  <si>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</si>
  <si>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</si>
  <si>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</si>
  <si>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</si>
  <si>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</si>
  <si>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</si>
  <si>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</si>
  <si>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</si>
  <si>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</si>
  <si>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</si>
  <si>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</si>
  <si>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</si>
  <si>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</si>
  <si>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</si>
  <si>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</si>
  <si>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</si>
  <si>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</si>
  <si>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</si>
  <si>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</si>
  <si>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</si>
  <si>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</si>
  <si>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</si>
  <si>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</si>
  <si>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</si>
  <si>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</si>
  <si>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</si>
  <si>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</si>
  <si>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</si>
  <si>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</si>
  <si>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</si>
  <si>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</si>
  <si>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</si>
  <si>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</si>
  <si>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</si>
  <si>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</si>
  <si>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</si>
  <si>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</si>
  <si>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</si>
  <si>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</si>
  <si>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</si>
  <si>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</si>
  <si>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</si>
  <si>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</si>
  <si>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</si>
  <si>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</si>
  <si>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</si>
  <si>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</si>
  <si>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</si>
  <si>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</si>
  <si>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</si>
  <si>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</si>
  <si>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</si>
  <si>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</si>
  <si>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</si>
  <si>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</si>
  <si>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</si>
  <si>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</si>
  <si>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</si>
  <si>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</si>
  <si>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</si>
  <si>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</si>
  <si>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</si>
  <si>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</si>
  <si>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</si>
  <si>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</si>
  <si>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</si>
  <si>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</si>
  <si>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</si>
  <si>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</si>
  <si>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</si>
  <si>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</si>
  <si>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</si>
  <si>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</si>
  <si>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</si>
  <si>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</si>
  <si>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</si>
  <si>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</si>
  <si>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</si>
  <si>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</si>
  <si>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</si>
  <si>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</si>
  <si>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</si>
  <si>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</si>
  <si>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</si>
  <si>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</si>
  <si>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</si>
  <si>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</si>
  <si>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</si>
  <si>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</si>
  <si>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</si>
  <si>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</si>
  <si>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</si>
  <si>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</si>
  <si>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</si>
  <si>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</si>
  <si>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</si>
  <si>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</si>
  <si>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</si>
  <si>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</si>
  <si>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</si>
  <si>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</si>
  <si>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</si>
  <si>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</si>
  <si>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</si>
  <si>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</si>
  <si>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</si>
  <si>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</si>
  <si>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</si>
  <si>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</si>
  <si>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</si>
  <si>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</si>
  <si>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</si>
  <si>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</si>
  <si>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</si>
  <si>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</si>
  <si>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</si>
  <si>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</si>
  <si>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</si>
  <si>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</si>
  <si>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</si>
  <si>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</si>
  <si>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</si>
  <si>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</si>
  <si>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</si>
  <si>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</si>
  <si>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</si>
  <si>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</si>
  <si>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</si>
  <si>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</si>
  <si>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</si>
  <si>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</si>
  <si>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</si>
  <si>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</si>
  <si>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</si>
  <si>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</si>
  <si>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</si>
  <si>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</si>
  <si>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</si>
  <si>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</si>
  <si>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</si>
  <si>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</si>
  <si>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</si>
  <si>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</si>
  <si>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</si>
  <si>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</si>
  <si>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</si>
  <si>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</si>
  <si>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</si>
  <si>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</si>
  <si>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</si>
  <si>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</si>
  <si>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</si>
  <si>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</si>
  <si>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</si>
  <si>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</si>
  <si>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</si>
  <si>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</si>
  <si>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</si>
  <si>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</si>
  <si>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</si>
  <si>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</si>
  <si>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</si>
  <si>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</si>
  <si>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</si>
  <si>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</si>
  <si>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</si>
  <si>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</si>
  <si>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</si>
  <si>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</si>
  <si>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</si>
  <si>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</si>
  <si>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</si>
  <si>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</si>
  <si>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</si>
  <si>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</si>
  <si>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</si>
  <si>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</si>
  <si>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</si>
  <si>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</si>
  <si>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</si>
  <si>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</si>
  <si>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</si>
  <si>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</si>
  <si>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</si>
  <si>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</si>
  <si>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</si>
  <si>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</si>
  <si>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</si>
  <si>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</si>
  <si>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</si>
  <si>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</si>
  <si>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</si>
  <si>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</si>
  <si>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</si>
  <si>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</si>
  <si>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</si>
  <si>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</si>
  <si>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</si>
  <si>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</si>
  <si>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</si>
  <si>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</si>
  <si>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</si>
  <si>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</si>
  <si>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</si>
  <si>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</si>
  <si>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</si>
  <si>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</si>
  <si>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</si>
  <si>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</si>
  <si>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</si>
  <si>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</si>
  <si>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</si>
  <si>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</si>
  <si>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</si>
  <si>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</si>
  <si>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</si>
  <si>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</si>
  <si>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</si>
  <si>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</si>
  <si>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</si>
  <si>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</si>
  <si>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</si>
  <si>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</si>
  <si>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</si>
  <si>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</si>
  <si>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</si>
  <si>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</si>
  <si>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</si>
  <si>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</si>
  <si>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</si>
  <si>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</si>
  <si>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</si>
  <si>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</si>
  <si>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</si>
  <si>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</si>
  <si>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</si>
  <si>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</si>
  <si>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</si>
  <si>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</si>
  <si>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</si>
  <si>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</si>
  <si>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</si>
  <si>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 xml:space="preserve">  Верхньодніпровський міський голова                                                                                             Геннадій ЛЕБІДЬ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</si>
  <si>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</si>
  <si>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</si>
  <si>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</si>
  <si>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</si>
  <si>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</si>
  <si>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</si>
  <si>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</si>
  <si>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</si>
  <si>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</si>
  <si>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</si>
  <si>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</si>
  <si>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</si>
  <si>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</si>
  <si>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</si>
  <si>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</si>
  <si>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</si>
  <si>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</si>
  <si>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</si>
  <si>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</si>
  <si>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</si>
  <si>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</si>
  <si>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</si>
  <si>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</si>
  <si>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</si>
  <si>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0611279</t>
  </si>
  <si>
    <t>1279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</si>
  <si>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</si>
  <si>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</si>
  <si>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</si>
  <si>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Комплексна програма соціального захисту та підтримки ветеранів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</si>
  <si>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№2422-46/ІХ від 16.10.2025</t>
  </si>
  <si>
    <t>1214060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</si>
  <si>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</si>
  <si>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</si>
  <si>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</si>
  <si>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</si>
  <si>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3116081</t>
  </si>
  <si>
    <t>6081</t>
  </si>
  <si>
    <t>Підготовка та реалізація публічних інвестиційних проектів /програм публічних інвестицій в галузі (секторі) `Житло` за рахунок коштів місцевого бюджету</t>
  </si>
  <si>
    <t>3117130</t>
  </si>
  <si>
    <t>Рішення Верхньодніпровської міської ради №  2411-46 /ІХ від 16.10.2025</t>
  </si>
  <si>
    <t>9800</t>
  </si>
  <si>
    <t>Програма підтримки діяльності Управління Служби безпеки України у Дніпропетровській області на 2026 рік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</si>
  <si>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2026 рік</t>
  </si>
  <si>
    <t xml:space="preserve">Рішення Верхньодніпровської міської ради №2410-46/ІХ від 16.10.2025 </t>
  </si>
  <si>
    <t>Питна вода Верхньодніпровської міської територіальної громади на 2025-2027 роки</t>
  </si>
  <si>
    <t>Рішення Верхньодніпровської міської ради №2064-42/ІХ від 27.02.2025р</t>
  </si>
  <si>
    <t>Рішення Верхньодніпровської міської ради № 2417-46/ІХ від 16.10.2025 (зі змінами)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</si>
  <si>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</si>
  <si>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</si>
  <si>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</si>
  <si>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Програма забезпечення публічного порядку та безпеки громадян у Верхньодніпровській міській територіальній громаді на 2026-2030 роки</t>
  </si>
  <si>
    <t>Програма надання субвенції з бюджету Верхньодніпровської міської територіальної громади до обласного бюджету Дніпропетровської області для підтримки комунальних підприємств, які перебувають у власності Дніпропетровської обласної ради та надають комунальні послуги на території Верхньодніпровської міської територіальної громади на 2026 рік</t>
  </si>
  <si>
    <t>Рішення Верхньодніпровської міської ради  №2600-48/ІХ від 26.02.2026</t>
  </si>
  <si>
    <t>Рішення Верхньодніпровської міської ради № 2601-48/ІХ від 26.02.2026</t>
  </si>
  <si>
    <t>Рішення Верхньодніпровської міської ради № 2602-48/ІХ від 26.02.2026</t>
  </si>
  <si>
    <t>Програма проведення заходів по наданню допомоги населенню Верхньодніпровської міськоїтериторіальної громади на 2026-2028 р.</t>
  </si>
  <si>
    <t>Додаток 2</t>
  </si>
  <si>
    <t>Фінансування міського бюджету на 2026 рік</t>
  </si>
  <si>
    <t>Код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</si>
  <si>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</si>
  <si>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</si>
  <si>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</si>
  <si>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</si>
  <si>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</si>
  <si>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</si>
  <si>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</si>
  <si>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</si>
  <si>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</si>
  <si>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</si>
  <si>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</si>
  <si>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</si>
  <si>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Передача коштів із спеціального до загального фонду бюджету</t>
  </si>
  <si>
    <t>Програма підтримки підрозділів територіальної оборони Верхньодніпровської міської територіальної громади, військових частин  Збройних Сил України та Національної гвардії, Першого відділу у м. Верхньодніпровськ Камянського районного територіального центру  комплектування та соціальної підтримки на  2026-2028 роки"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</si>
  <si>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</si>
  <si>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3718500</t>
  </si>
  <si>
    <t>8500</t>
  </si>
  <si>
    <t>Нерозподілені трансферти з державного бюджету</t>
  </si>
  <si>
    <t>3719780</t>
  </si>
  <si>
    <t>9780</t>
  </si>
  <si>
    <t>Субвенція з місцевого бюджету на погашення заборгованості з різниці в тарифах на виробництво, транспортування та постачання теплової енергії, на теплову енергію, послуги з централізованого опалення та централізованого постачання гарячої води, послуги з постачання теплової енергії та постачання гарячої води</t>
  </si>
  <si>
    <t>видатків міського бюджету на 2026 рік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</si>
  <si>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</si>
  <si>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</si>
  <si>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</si>
  <si>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</si>
  <si>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1217367</t>
  </si>
  <si>
    <t>7367</t>
  </si>
  <si>
    <t>Реалізація проектів у рамках Програми відновлення України ІІІ</t>
  </si>
  <si>
    <t>Відділ державної реєстрації Верхньодніпровської міськоїх ради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</si>
  <si>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</si>
  <si>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</si>
  <si>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</si>
  <si>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</si>
  <si>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</si>
  <si>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</si>
  <si>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</si>
  <si>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</si>
  <si>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</si>
  <si>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</si>
  <si>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</si>
  <si>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</si>
  <si>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</si>
  <si>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</si>
  <si>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</si>
  <si>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</si>
  <si>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</si>
  <si>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Охорона здоров`я</t>
  </si>
  <si>
    <t>1.1</t>
  </si>
  <si>
    <t>Створення відділення амбулаторної реабілітації Комунального підприємства «Верхньодніпровська центральна міська лікарня» Верхньодніпровської міської ради»</t>
  </si>
  <si>
    <t>311025-8EB7950A</t>
  </si>
  <si>
    <t>2026</t>
  </si>
  <si>
    <t>2</t>
  </si>
  <si>
    <t>Енергетика</t>
  </si>
  <si>
    <t>2.1</t>
  </si>
  <si>
    <t>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</t>
  </si>
  <si>
    <t>081025-3AEDC896</t>
  </si>
  <si>
    <t>2.2</t>
  </si>
  <si>
    <t>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</t>
  </si>
  <si>
    <t>161025-BE3AC207</t>
  </si>
  <si>
    <t>2.3</t>
  </si>
  <si>
    <t>Реконструкція системи електропостачання будівлі ЗАКЛАДУ ДОШКІЛЬНОЇ ОСВІТИ №3 "ДЗВІНОЧОК" ВЕРХНЬОДНІПРОВСЬКОЇ МІСЬКОЇ РАДИ з влаштуванням гібридної дахової сонячної електростанції за адресою: вулиця Сапеляка Владики, 4 місто Верхньодніпровськ, Кам’янський район, Дніпропетровська область</t>
  </si>
  <si>
    <t>270126-1BAA53D3</t>
  </si>
  <si>
    <t>2.4</t>
  </si>
  <si>
    <t>Реконструкція системи електропостачання будівлі ЗАКЛАДУ ДОШКІЛЬНОЇ ОСВІТИ №1 "ЧАЙКА" ВЕРХНЬОДНІПРОВСЬКОЇ МІСЬКОЇ РАДИ з влаштуванням гібридної дахової сонячної електростанції за адресою: вулиця Дніпровська, 90 місто Верхньодніпровськ, Кам’янський район, Дніпропетровська область</t>
  </si>
  <si>
    <t>270126-E20065FF</t>
  </si>
  <si>
    <t>3</t>
  </si>
  <si>
    <t>Муніципальна інфраструктура та послуги</t>
  </si>
  <si>
    <t>3.1</t>
  </si>
  <si>
    <t>Нове будівницвто газової блочно-модульної котельні за адресою: вул.Освітня, 97, м.Верхньодніпровськ, Кам'янський район, Дніпропетровська область</t>
  </si>
  <si>
    <t>210126-B7420891</t>
  </si>
  <si>
    <t>4</t>
  </si>
  <si>
    <t>Освіта і наука</t>
  </si>
  <si>
    <t>4.1</t>
  </si>
  <si>
    <t>Придбання засобів навчання та обладнання для навчальних кабінетів Верхньодніпровського ліцею №1 Верхньодніпрвської міської ради в межах впровадження реформи “Нова українська школа"</t>
  </si>
  <si>
    <t>071025-3E56347A</t>
  </si>
  <si>
    <t>4.2</t>
  </si>
  <si>
    <t>Придбання засобів навчання та обладнання для навчальних кабінетів Верхньодніпровської гімназії №3 Верхньодніпровської міської ради в межах впровадження реформи “Нова українська школа”</t>
  </si>
  <si>
    <t>091025-94E6E15C</t>
  </si>
  <si>
    <t>4.3</t>
  </si>
  <si>
    <t>Придбання засобів навчання та обладнання для навчальних кабінетів Верхньодніпровського ліцею №5 Верхньодніпровської міської ради в межах впровадження реформи “Нова українська школа”</t>
  </si>
  <si>
    <t>091025-9D60601D</t>
  </si>
  <si>
    <t>4.4</t>
  </si>
  <si>
    <t>Придбання засобів навчання та обладнання для навчальних кабінетів Пушкарівського ліцею Верхньодніпровської міської ради в межах впровадження реформи “Нова українська школа”</t>
  </si>
  <si>
    <t>101025-50D1E8E9</t>
  </si>
  <si>
    <t>4.5</t>
  </si>
  <si>
    <t>Придбання засобів навчання та обладнання для навчальних кабінетів Новомиколаївського ліцею №1 Верхньодніпровської міської ради в межах впровадження реформи “Нова українська школа”</t>
  </si>
  <si>
    <t>101025-5EBAA92C</t>
  </si>
  <si>
    <t>4.6</t>
  </si>
  <si>
    <t>Придбання засобів навчання та обладнання для навчальних кабінетів Новомиколаївського ліцею №2 Верхньодніпровської міської ради в межах впровадження реформи “Нова українська школа”</t>
  </si>
  <si>
    <t>101025-D41AB33A</t>
  </si>
  <si>
    <t>4.7</t>
  </si>
  <si>
    <t>Придбання засобів навчання та обладнання для навчальних кабінетів Дніпровського ліцею Верхньодніпровської міської ради в межах впровадження реформи “Нова українська школа”</t>
  </si>
  <si>
    <t>101025-E733A068</t>
  </si>
  <si>
    <t>4.8</t>
  </si>
  <si>
    <t>Придбання засобів навчання та обладнання для навчальних кабінетів Водянського ліцею Верхньодніпровської міської ради в межах впровадження реформи “Нова українська школа”</t>
  </si>
  <si>
    <t>131025-336BE174</t>
  </si>
  <si>
    <t>4.9</t>
  </si>
  <si>
    <t>Придбання засобів навчання та обладнання для навчальних кабінетів Боровківського ліцею Верхньодніпровської міської ради в межах впровадження реформи “Нова українська школа”</t>
  </si>
  <si>
    <t>131025-D5FC4ED3</t>
  </si>
  <si>
    <t>4.10</t>
  </si>
  <si>
    <t>Придбання засобів навчання та обладнання для навчальних кабінетів Ганнівського ліцею Верхньодніпровської міської ради в межах впровадження реформи “Нова українська школа”</t>
  </si>
  <si>
    <t>141025-014BA672</t>
  </si>
  <si>
    <t>4.11</t>
  </si>
  <si>
    <t>"Безперешкодний доступ до якісної освіти - шкільні автобуси" для Пушкарівського ліцею Верхньодніпровської міської ради</t>
  </si>
  <si>
    <t>141025-E5FB00B6</t>
  </si>
  <si>
    <t>4.12</t>
  </si>
  <si>
    <t>«Нове будівництво споруди подвійного призначення із захисними властивостями ПРУ, на території Верхньодніпровського ліцею №5 Верхньодніпровської міської ради за адресою: Дніпропетровська область, Кам'янський район, м. Верхньодніпровськ, вул.Освітня, 97»</t>
  </si>
  <si>
    <t>221025-D3D64801</t>
  </si>
  <si>
    <t>4.13</t>
  </si>
  <si>
    <t>Придбання засобів навчання та обладнання для навчальних кабінетів Верхньодніпровського ліцею №2 Верхньодніпровської міської ради в межах впровадження реформи “Нова українська школа”</t>
  </si>
  <si>
    <t>301025-FAE19454</t>
  </si>
  <si>
    <t>5</t>
  </si>
  <si>
    <t>5.1</t>
  </si>
  <si>
    <t>Реконструкція водопровідної мережі південної частини с. Пушкарівка Кам'янського району Дніпропетровської області</t>
  </si>
  <si>
    <t>140126-29F0D4DE</t>
  </si>
  <si>
    <t>5.2</t>
  </si>
  <si>
    <t>Реконструкція водопровідної мережі північної частини с. Пушкарівка Кам'янського району Дніпропетровської області</t>
  </si>
  <si>
    <t>201025-662538DD</t>
  </si>
  <si>
    <t>6</t>
  </si>
  <si>
    <t>Житло</t>
  </si>
  <si>
    <t>6.1</t>
  </si>
  <si>
    <t>Реконструкція будівлі готелю «Дніпро» з облаштуванням соціального житла за адресою: площа Олександра Поля, 5, м. Верхньодніпровськ, Кам’янський район, Дніпропетровська область.</t>
  </si>
  <si>
    <t>230126-7DF466F5</t>
  </si>
  <si>
    <t>2026-2028</t>
  </si>
  <si>
    <t>Програми містобудівної діяльності на території Верхньодніпровської міської територіальної громади на період 2021-2030 роки».</t>
  </si>
  <si>
    <t xml:space="preserve"> рішенням Верхньодніпровської міської ради № 316-7/ІХ від 27.05.2021 року (із змінами)»</t>
  </si>
  <si>
    <t>Програми підтримки системи екстреної медичної допомоги на території Верхньодніпровської міської територіальної громади на 2026 рік</t>
  </si>
  <si>
    <t>рішення Верхньодніпровської міськох ради №       /ІХ від 07.05.2026</t>
  </si>
  <si>
    <t>Про затвердження Програми підтримки органів виконавчої влади щодо впровадження державної політики у Кам’янському районі та порядок використання субвенції на 2026 рік</t>
  </si>
  <si>
    <t>рішення Верхньодніпровської міськох ради №       /ІХ від 07.05.2027</t>
  </si>
  <si>
    <t xml:space="preserve">Поліцейський офіцер Верхньодніпровської міської територіальної громади на 2026-2030 роки" 
</t>
  </si>
  <si>
    <t>Рішення Верхньодніпровської міської ради №2412-46/ІХ від 16.10.2025</t>
  </si>
  <si>
    <t>'Управління житлово-комунального господарства та капітального будівництва Верхньодніпровської міської ради</t>
  </si>
  <si>
    <t>2.5</t>
  </si>
  <si>
    <t>Реконструкція системи електропостачання будівлі ЗАКЛАДУ ДОШКІЛЬНОЇ ОСВІТИ №8 "ЗОЛОТА РИБКА" ВЕРХНЬОДНІПРОВСЬКОЇ МІСЬКОЇ РАДИ з влаштуванням гібридної дахової сонячної електростанції за адресою: вулиця Європейська, 26Б місто Верхньодніпровськ, Кам’янський район, Дніпропетровська область</t>
  </si>
  <si>
    <t>280126-33514C86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</si>
  <si>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   .05.2026 р. № </t>
  </si>
  <si>
    <t xml:space="preserve">Додаток 5
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.05.2026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</si>
  <si>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.05.2026 р. № </t>
  </si>
  <si>
    <t xml:space="preserve">ддо рішення виконавчого комітету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.05.2026 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</si>
</sst>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5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0">
    <xf numFmtId="0" fontId="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9" fillId="0" borderId="0"/>
    <xf numFmtId="0" fontId="2" fillId="0" borderId="0"/>
    <xf numFmtId="0" fontId="1" fillId="0" borderId="0"/>
    <xf numFmtId="0" fontId="36" fillId="0" borderId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24" fillId="0" borderId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1" borderId="0" applyNumberFormat="0" applyBorder="0" applyAlignment="0" applyProtection="0"/>
    <xf numFmtId="0" fontId="39" fillId="9" borderId="10" applyNumberFormat="0" applyAlignment="0" applyProtection="0"/>
    <xf numFmtId="0" fontId="40" fillId="6" borderId="0" applyNumberFormat="0" applyBorder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29" fillId="0" borderId="0"/>
    <xf numFmtId="0" fontId="45" fillId="0" borderId="14" applyNumberFormat="0" applyFill="0" applyAlignment="0" applyProtection="0"/>
    <xf numFmtId="0" fontId="46" fillId="22" borderId="15" applyNumberFormat="0" applyAlignment="0" applyProtection="0"/>
    <xf numFmtId="0" fontId="47" fillId="0" borderId="0" applyNumberFormat="0" applyFill="0" applyBorder="0" applyAlignment="0" applyProtection="0"/>
    <xf numFmtId="0" fontId="48" fillId="23" borderId="10" applyNumberFormat="0" applyAlignment="0" applyProtection="0"/>
    <xf numFmtId="0" fontId="49" fillId="0" borderId="0"/>
    <xf numFmtId="0" fontId="50" fillId="0" borderId="16" applyNumberFormat="0" applyFill="0" applyAlignment="0" applyProtection="0"/>
    <xf numFmtId="0" fontId="51" fillId="5" borderId="0" applyNumberFormat="0" applyBorder="0" applyAlignment="0" applyProtection="0"/>
    <xf numFmtId="0" fontId="37" fillId="24" borderId="17" applyNumberFormat="0" applyFont="0" applyAlignment="0" applyProtection="0"/>
    <xf numFmtId="0" fontId="36" fillId="24" borderId="17" applyNumberFormat="0" applyFont="0" applyAlignment="0" applyProtection="0"/>
    <xf numFmtId="0" fontId="52" fillId="23" borderId="18" applyNumberFormat="0" applyAlignment="0" applyProtection="0"/>
    <xf numFmtId="0" fontId="53" fillId="25" borderId="0" applyNumberFormat="0" applyBorder="0" applyAlignment="0" applyProtection="0"/>
    <xf numFmtId="0" fontId="54" fillId="0" borderId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24" borderId="17" applyNumberFormat="0" applyFont="0" applyAlignment="0" applyProtection="0"/>
  </cellStyleXfs>
  <cellXfs count="174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0" fontId="0" fillId="0" borderId="2" xfId="0" quotePrefix="1" applyBorder="1" applyAlignment="1">
      <alignment horizontal="center"/>
    </xf>
    <xf numFmtId="0" fontId="21" fillId="0" borderId="0" xfId="0" applyFont="1"/>
    <xf numFmtId="0" fontId="18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2" fillId="0" borderId="0" xfId="0" quotePrefix="1" applyFont="1" applyAlignment="1">
      <alignment horizontal="center"/>
    </xf>
    <xf numFmtId="0" fontId="18" fillId="0" borderId="1" xfId="0" quotePrefix="1" applyFont="1" applyBorder="1" applyAlignment="1">
      <alignment vertical="center" wrapText="1"/>
    </xf>
    <xf numFmtId="164" fontId="18" fillId="2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17" fillId="0" borderId="1" xfId="0" quotePrefix="1" applyFont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right" vertical="center"/>
    </xf>
    <xf numFmtId="0" fontId="20" fillId="3" borderId="1" xfId="0" quotePrefix="1" applyFont="1" applyFill="1" applyBorder="1" applyAlignment="1">
      <alignment vertical="center" wrapText="1"/>
    </xf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19" fillId="0" borderId="1" xfId="8" quotePrefix="1" applyFont="1" applyBorder="1" applyAlignment="1">
      <alignment horizontal="center" vertical="center" wrapText="1"/>
    </xf>
    <xf numFmtId="4" fontId="19" fillId="0" borderId="1" xfId="8" quotePrefix="1" applyNumberFormat="1" applyFont="1" applyBorder="1" applyAlignment="1">
      <alignment horizontal="center" vertical="center" wrapText="1"/>
    </xf>
    <xf numFmtId="4" fontId="19" fillId="0" borderId="1" xfId="8" applyNumberFormat="1" applyFont="1" applyBorder="1" applyAlignment="1">
      <alignment vertical="center" wrapText="1"/>
    </xf>
    <xf numFmtId="0" fontId="12" fillId="0" borderId="1" xfId="8" quotePrefix="1" applyBorder="1" applyAlignment="1">
      <alignment horizontal="center" vertical="center" wrapText="1"/>
    </xf>
    <xf numFmtId="4" fontId="12" fillId="0" borderId="1" xfId="8" quotePrefix="1" applyNumberFormat="1" applyBorder="1" applyAlignment="1">
      <alignment horizontal="center" vertical="center" wrapText="1"/>
    </xf>
    <xf numFmtId="4" fontId="12" fillId="0" borderId="1" xfId="8" applyNumberFormat="1" applyBorder="1" applyAlignment="1">
      <alignment vertical="center" wrapText="1"/>
    </xf>
    <xf numFmtId="0" fontId="12" fillId="0" borderId="1" xfId="10" quotePrefix="1" applyBorder="1" applyAlignment="1">
      <alignment vertical="center" wrapText="1"/>
    </xf>
    <xf numFmtId="0" fontId="19" fillId="0" borderId="1" xfId="10" quotePrefix="1" applyFont="1" applyBorder="1" applyAlignment="1">
      <alignment vertical="center" wrapText="1"/>
    </xf>
    <xf numFmtId="0" fontId="18" fillId="0" borderId="1" xfId="8" quotePrefix="1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4" fontId="18" fillId="0" borderId="1" xfId="8" applyNumberFormat="1" applyFont="1" applyBorder="1" applyAlignment="1">
      <alignment horizontal="center" vertical="center" wrapText="1"/>
    </xf>
    <xf numFmtId="4" fontId="18" fillId="0" borderId="1" xfId="8" quotePrefix="1" applyNumberFormat="1" applyFont="1" applyBorder="1" applyAlignment="1">
      <alignment vertical="center" wrapText="1"/>
    </xf>
    <xf numFmtId="0" fontId="13" fillId="0" borderId="0" xfId="6"/>
    <xf numFmtId="0" fontId="7" fillId="0" borderId="1" xfId="24" quotePrefix="1" applyBorder="1" applyAlignment="1">
      <alignment horizontal="center" vertical="center" wrapText="1"/>
    </xf>
    <xf numFmtId="4" fontId="7" fillId="0" borderId="1" xfId="24" quotePrefix="1" applyNumberFormat="1" applyBorder="1" applyAlignment="1">
      <alignment horizontal="center" vertical="center" wrapText="1"/>
    </xf>
    <xf numFmtId="4" fontId="7" fillId="0" borderId="1" xfId="24" applyNumberFormat="1" applyBorder="1" applyAlignment="1">
      <alignment vertical="center" wrapText="1"/>
    </xf>
    <xf numFmtId="0" fontId="12" fillId="0" borderId="1" xfId="10" applyBorder="1" applyAlignment="1">
      <alignment horizontal="center" vertical="center" wrapText="1"/>
    </xf>
    <xf numFmtId="0" fontId="12" fillId="2" borderId="1" xfId="10" applyFill="1" applyBorder="1" applyAlignment="1">
      <alignment horizontal="center" vertical="center" wrapText="1"/>
    </xf>
    <xf numFmtId="0" fontId="18" fillId="0" borderId="1" xfId="10" applyFont="1" applyBorder="1" applyAlignment="1">
      <alignment vertical="center"/>
    </xf>
    <xf numFmtId="0" fontId="18" fillId="0" borderId="1" xfId="10" applyFont="1" applyBorder="1" applyAlignment="1">
      <alignment vertical="center" wrapText="1"/>
    </xf>
    <xf numFmtId="4" fontId="18" fillId="2" borderId="1" xfId="10" applyNumberFormat="1" applyFont="1" applyFill="1" applyBorder="1" applyAlignment="1">
      <alignment vertical="center"/>
    </xf>
    <xf numFmtId="4" fontId="18" fillId="0" borderId="1" xfId="10" applyNumberFormat="1" applyFont="1" applyBorder="1" applyAlignment="1">
      <alignment vertical="center"/>
    </xf>
    <xf numFmtId="0" fontId="12" fillId="0" borderId="1" xfId="10" applyBorder="1" applyAlignment="1">
      <alignment vertical="center"/>
    </xf>
    <xf numFmtId="0" fontId="12" fillId="0" borderId="1" xfId="10" applyBorder="1" applyAlignment="1">
      <alignment vertical="center" wrapText="1"/>
    </xf>
    <xf numFmtId="4" fontId="12" fillId="2" borderId="1" xfId="10" applyNumberFormat="1" applyFill="1" applyBorder="1" applyAlignment="1">
      <alignment vertical="center"/>
    </xf>
    <xf numFmtId="4" fontId="12" fillId="0" borderId="0" xfId="10" applyNumberFormat="1" applyAlignment="1">
      <alignment vertical="center"/>
    </xf>
    <xf numFmtId="0" fontId="18" fillId="2" borderId="1" xfId="10" applyFont="1" applyFill="1" applyBorder="1" applyAlignment="1">
      <alignment horizontal="center" vertical="center"/>
    </xf>
    <xf numFmtId="0" fontId="18" fillId="2" borderId="1" xfId="10" applyFont="1" applyFill="1" applyBorder="1" applyAlignment="1">
      <alignment vertical="center" wrapText="1"/>
    </xf>
    <xf numFmtId="0" fontId="6" fillId="0" borderId="1" xfId="25" applyBorder="1" applyAlignment="1">
      <alignment vertical="center"/>
    </xf>
    <xf numFmtId="0" fontId="6" fillId="0" borderId="1" xfId="25" applyBorder="1" applyAlignment="1">
      <alignment vertical="center" wrapText="1"/>
    </xf>
    <xf numFmtId="4" fontId="6" fillId="2" borderId="1" xfId="25" applyNumberForma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4" fontId="0" fillId="0" borderId="1" xfId="8" applyNumberFormat="1" applyFont="1" applyBorder="1" applyAlignment="1">
      <alignment vertical="center" wrapText="1"/>
    </xf>
    <xf numFmtId="0" fontId="27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5" fillId="0" borderId="0" xfId="0" quotePrefix="1" applyFont="1" applyAlignment="1">
      <alignment horizontal="center"/>
    </xf>
    <xf numFmtId="0" fontId="3" fillId="0" borderId="0" xfId="29"/>
    <xf numFmtId="0" fontId="4" fillId="0" borderId="1" xfId="27" quotePrefix="1" applyBorder="1" applyAlignment="1">
      <alignment horizontal="center" vertical="center" wrapText="1"/>
    </xf>
    <xf numFmtId="4" fontId="4" fillId="0" borderId="1" xfId="27" quotePrefix="1" applyNumberFormat="1" applyBorder="1" applyAlignment="1">
      <alignment horizontal="center" vertical="center" wrapText="1"/>
    </xf>
    <xf numFmtId="4" fontId="4" fillId="0" borderId="1" xfId="27" applyNumberFormat="1" applyBorder="1" applyAlignment="1">
      <alignment vertical="center" wrapText="1"/>
    </xf>
    <xf numFmtId="0" fontId="4" fillId="3" borderId="1" xfId="27" quotePrefix="1" applyFill="1" applyBorder="1" applyAlignment="1">
      <alignment horizontal="center" vertical="center" wrapText="1"/>
    </xf>
    <xf numFmtId="4" fontId="4" fillId="3" borderId="1" xfId="27" quotePrefix="1" applyNumberFormat="1" applyFill="1" applyBorder="1" applyAlignment="1">
      <alignment horizontal="center" vertical="center" wrapText="1"/>
    </xf>
    <xf numFmtId="4" fontId="4" fillId="3" borderId="1" xfId="27" applyNumberFormat="1" applyFill="1" applyBorder="1" applyAlignment="1">
      <alignment vertical="center" wrapText="1"/>
    </xf>
    <xf numFmtId="0" fontId="19" fillId="3" borderId="1" xfId="10" quotePrefix="1" applyFont="1" applyFill="1" applyBorder="1" applyAlignment="1">
      <alignment vertical="center" wrapText="1"/>
    </xf>
    <xf numFmtId="0" fontId="30" fillId="0" borderId="0" xfId="9" applyFont="1" applyAlignment="1">
      <alignment horizontal="center" vertical="center"/>
    </xf>
    <xf numFmtId="165" fontId="0" fillId="0" borderId="0" xfId="0" applyNumberFormat="1"/>
    <xf numFmtId="0" fontId="2" fillId="0" borderId="1" xfId="31" applyBorder="1" applyAlignment="1">
      <alignment horizontal="center" vertical="center" wrapText="1"/>
    </xf>
    <xf numFmtId="0" fontId="2" fillId="2" borderId="1" xfId="31" applyFill="1" applyBorder="1" applyAlignment="1">
      <alignment horizontal="center" vertical="center" wrapText="1"/>
    </xf>
    <xf numFmtId="0" fontId="18" fillId="0" borderId="1" xfId="31" quotePrefix="1" applyFont="1" applyBorder="1" applyAlignment="1">
      <alignment horizontal="center" vertical="center" wrapText="1"/>
    </xf>
    <xf numFmtId="0" fontId="18" fillId="0" borderId="1" xfId="31" applyFont="1" applyBorder="1" applyAlignment="1">
      <alignment horizontal="center" vertical="center" wrapText="1"/>
    </xf>
    <xf numFmtId="4" fontId="18" fillId="0" borderId="1" xfId="31" applyNumberFormat="1" applyFont="1" applyBorder="1" applyAlignment="1">
      <alignment horizontal="center" vertical="center" wrapText="1"/>
    </xf>
    <xf numFmtId="4" fontId="18" fillId="0" borderId="1" xfId="31" quotePrefix="1" applyNumberFormat="1" applyFont="1" applyBorder="1" applyAlignment="1">
      <alignment vertical="center" wrapText="1"/>
    </xf>
    <xf numFmtId="4" fontId="18" fillId="2" borderId="1" xfId="31" applyNumberFormat="1" applyFont="1" applyFill="1" applyBorder="1" applyAlignment="1">
      <alignment vertical="center" wrapText="1"/>
    </xf>
    <xf numFmtId="4" fontId="18" fillId="0" borderId="1" xfId="31" applyNumberFormat="1" applyFont="1" applyBorder="1" applyAlignment="1">
      <alignment vertical="center" wrapText="1"/>
    </xf>
    <xf numFmtId="0" fontId="2" fillId="0" borderId="1" xfId="31" quotePrefix="1" applyBorder="1" applyAlignment="1">
      <alignment horizontal="center" vertical="center" wrapText="1"/>
    </xf>
    <xf numFmtId="4" fontId="2" fillId="0" borderId="1" xfId="31" quotePrefix="1" applyNumberFormat="1" applyBorder="1" applyAlignment="1">
      <alignment horizontal="center" vertical="center" wrapText="1"/>
    </xf>
    <xf numFmtId="4" fontId="2" fillId="0" borderId="1" xfId="31" applyNumberFormat="1" applyBorder="1" applyAlignment="1">
      <alignment vertical="center" wrapText="1"/>
    </xf>
    <xf numFmtId="4" fontId="2" fillId="2" borderId="1" xfId="31" applyNumberFormat="1" applyFill="1" applyBorder="1" applyAlignment="1">
      <alignment vertical="center" wrapText="1"/>
    </xf>
    <xf numFmtId="0" fontId="18" fillId="2" borderId="1" xfId="31" applyFont="1" applyFill="1" applyBorder="1" applyAlignment="1">
      <alignment horizontal="center" vertical="center" wrapText="1"/>
    </xf>
    <xf numFmtId="0" fontId="18" fillId="2" borderId="1" xfId="31" quotePrefix="1" applyFont="1" applyFill="1" applyBorder="1" applyAlignment="1">
      <alignment horizontal="center" vertical="center" wrapText="1"/>
    </xf>
    <xf numFmtId="4" fontId="18" fillId="2" borderId="1" xfId="31" applyNumberFormat="1" applyFont="1" applyFill="1" applyBorder="1" applyAlignment="1">
      <alignment horizontal="center" vertical="center" wrapText="1"/>
    </xf>
    <xf numFmtId="4" fontId="18" fillId="2" borderId="1" xfId="31" quotePrefix="1" applyNumberFormat="1" applyFont="1" applyFill="1" applyBorder="1" applyAlignment="1">
      <alignment vertical="center" wrapText="1"/>
    </xf>
    <xf numFmtId="4" fontId="1" fillId="0" borderId="1" xfId="32" applyNumberFormat="1" applyBorder="1" applyAlignment="1">
      <alignment vertical="center"/>
    </xf>
    <xf numFmtId="0" fontId="1" fillId="0" borderId="0" xfId="32"/>
    <xf numFmtId="0" fontId="30" fillId="0" borderId="0" xfId="30" applyFont="1" applyFill="1" applyAlignment="1">
      <alignment horizontal="center" vertical="center"/>
    </xf>
    <xf numFmtId="0" fontId="31" fillId="0" borderId="0" xfId="30" applyFont="1" applyFill="1" applyAlignment="1">
      <alignment horizontal="center" vertical="center" wrapText="1"/>
    </xf>
    <xf numFmtId="0" fontId="30" fillId="0" borderId="0" xfId="30" applyFont="1" applyFill="1" applyAlignment="1">
      <alignment horizontal="center" vertical="center" wrapText="1"/>
    </xf>
    <xf numFmtId="49" fontId="30" fillId="0" borderId="0" xfId="30" applyNumberFormat="1" applyFont="1" applyFill="1" applyAlignment="1" applyProtection="1">
      <alignment horizontal="center" vertical="center" wrapText="1"/>
    </xf>
    <xf numFmtId="0" fontId="31" fillId="0" borderId="0" xfId="30" applyNumberFormat="1" applyFont="1" applyFill="1" applyAlignment="1" applyProtection="1">
      <alignment horizontal="center" vertical="center" wrapText="1"/>
    </xf>
    <xf numFmtId="49" fontId="30" fillId="0" borderId="0" xfId="30" applyNumberFormat="1" applyFont="1" applyFill="1" applyAlignment="1">
      <alignment horizontal="center" vertical="center" wrapText="1"/>
    </xf>
    <xf numFmtId="4" fontId="30" fillId="0" borderId="0" xfId="30" applyNumberFormat="1" applyFont="1" applyFill="1" applyAlignment="1">
      <alignment horizontal="right" vertical="center"/>
    </xf>
    <xf numFmtId="4" fontId="30" fillId="0" borderId="0" xfId="30" applyNumberFormat="1" applyFont="1" applyFill="1" applyAlignment="1" applyProtection="1">
      <alignment horizontal="right" vertical="center"/>
    </xf>
    <xf numFmtId="0" fontId="34" fillId="0" borderId="0" xfId="30" applyNumberFormat="1" applyFont="1" applyFill="1" applyBorder="1" applyAlignment="1" applyProtection="1">
      <alignment horizontal="center" vertical="center" wrapText="1"/>
    </xf>
    <xf numFmtId="0" fontId="33" fillId="0" borderId="0" xfId="30" applyNumberFormat="1" applyFont="1" applyFill="1" applyBorder="1" applyAlignment="1" applyProtection="1">
      <alignment horizontal="center" vertical="center" wrapText="1"/>
    </xf>
    <xf numFmtId="4" fontId="33" fillId="0" borderId="0" xfId="30" applyNumberFormat="1" applyFont="1" applyFill="1" applyBorder="1" applyAlignment="1" applyProtection="1">
      <alignment horizontal="right" vertical="center" wrapText="1"/>
    </xf>
    <xf numFmtId="4" fontId="30" fillId="0" borderId="0" xfId="30" applyNumberFormat="1" applyFont="1" applyFill="1" applyBorder="1" applyAlignment="1" applyProtection="1">
      <alignment horizontal="right" vertical="center" wrapText="1"/>
    </xf>
    <xf numFmtId="4" fontId="30" fillId="0" borderId="1" xfId="30" applyNumberFormat="1" applyFont="1" applyFill="1" applyBorder="1" applyAlignment="1">
      <alignment horizontal="center" vertical="center" textRotation="90" wrapText="1"/>
    </xf>
    <xf numFmtId="49" fontId="30" fillId="0" borderId="1" xfId="30" applyNumberFormat="1" applyFont="1" applyFill="1" applyBorder="1" applyAlignment="1">
      <alignment horizontal="center" vertical="center"/>
    </xf>
    <xf numFmtId="0" fontId="31" fillId="0" borderId="1" xfId="30" applyFont="1" applyFill="1" applyBorder="1" applyAlignment="1">
      <alignment horizontal="center" vertical="center" wrapText="1"/>
    </xf>
    <xf numFmtId="0" fontId="30" fillId="0" borderId="1" xfId="30" applyFont="1" applyFill="1" applyBorder="1" applyAlignment="1">
      <alignment horizontal="center" vertical="center" wrapText="1"/>
    </xf>
    <xf numFmtId="49" fontId="30" fillId="0" borderId="1" xfId="30" applyNumberFormat="1" applyFont="1" applyFill="1" applyBorder="1" applyAlignment="1">
      <alignment horizontal="center" vertical="center" wrapText="1"/>
    </xf>
    <xf numFmtId="0" fontId="36" fillId="0" borderId="1" xfId="33" applyBorder="1"/>
    <xf numFmtId="0" fontId="35" fillId="0" borderId="1" xfId="33" applyFont="1" applyBorder="1"/>
    <xf numFmtId="0" fontId="30" fillId="0" borderId="1" xfId="33" applyFont="1" applyBorder="1" applyAlignment="1">
      <alignment horizontal="center" vertical="center"/>
    </xf>
    <xf numFmtId="0" fontId="31" fillId="0" borderId="1" xfId="33" applyFont="1" applyBorder="1" applyAlignment="1">
      <alignment horizontal="center" vertical="center" wrapText="1"/>
    </xf>
    <xf numFmtId="0" fontId="30" fillId="0" borderId="1" xfId="33" applyFont="1" applyBorder="1" applyAlignment="1">
      <alignment horizontal="center" vertical="center" wrapText="1"/>
    </xf>
    <xf numFmtId="4" fontId="30" fillId="0" borderId="1" xfId="33" applyNumberFormat="1" applyFont="1" applyBorder="1" applyAlignment="1">
      <alignment horizontal="center" vertical="center"/>
    </xf>
    <xf numFmtId="4" fontId="30" fillId="0" borderId="1" xfId="33" applyNumberFormat="1" applyFont="1" applyBorder="1" applyAlignment="1">
      <alignment horizontal="right" vertical="center"/>
    </xf>
    <xf numFmtId="4" fontId="1" fillId="0" borderId="1" xfId="100" applyNumberFormat="1" applyBorder="1" applyAlignment="1">
      <alignment vertical="center"/>
    </xf>
    <xf numFmtId="0" fontId="18" fillId="0" borderId="4" xfId="10" applyFont="1" applyBorder="1" applyAlignment="1">
      <alignment horizontal="center" vertical="center"/>
    </xf>
    <xf numFmtId="0" fontId="18" fillId="0" borderId="8" xfId="10" applyFont="1" applyBorder="1" applyAlignment="1">
      <alignment horizontal="center" vertical="center"/>
    </xf>
    <xf numFmtId="0" fontId="18" fillId="0" borderId="5" xfId="1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3" xfId="10" applyBorder="1" applyAlignment="1">
      <alignment horizontal="center" vertical="center" wrapText="1"/>
    </xf>
    <xf numFmtId="0" fontId="12" fillId="0" borderId="6" xfId="10" applyBorder="1" applyAlignment="1">
      <alignment horizontal="center" vertical="center" wrapText="1"/>
    </xf>
    <xf numFmtId="0" fontId="12" fillId="0" borderId="7" xfId="10" applyBorder="1" applyAlignment="1">
      <alignment horizontal="center" vertical="center" wrapText="1"/>
    </xf>
    <xf numFmtId="0" fontId="12" fillId="2" borderId="3" xfId="10" applyFill="1" applyBorder="1" applyAlignment="1">
      <alignment horizontal="center" vertical="center" wrapText="1"/>
    </xf>
    <xf numFmtId="0" fontId="12" fillId="2" borderId="6" xfId="10" applyFill="1" applyBorder="1" applyAlignment="1">
      <alignment horizontal="center" vertical="center" wrapText="1"/>
    </xf>
    <xf numFmtId="0" fontId="12" fillId="2" borderId="7" xfId="10" applyFill="1" applyBorder="1" applyAlignment="1">
      <alignment horizontal="center" vertical="center" wrapText="1"/>
    </xf>
    <xf numFmtId="0" fontId="12" fillId="0" borderId="4" xfId="10" applyBorder="1" applyAlignment="1">
      <alignment horizontal="center" vertical="center" wrapText="1"/>
    </xf>
    <xf numFmtId="0" fontId="12" fillId="0" borderId="5" xfId="10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1" xfId="31" applyBorder="1" applyAlignment="1">
      <alignment horizontal="center" vertical="center" wrapText="1"/>
    </xf>
    <xf numFmtId="0" fontId="2" fillId="2" borderId="1" xfId="3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wrapText="1"/>
    </xf>
    <xf numFmtId="49" fontId="30" fillId="0" borderId="1" xfId="30" applyNumberFormat="1" applyFont="1" applyFill="1" applyBorder="1" applyAlignment="1">
      <alignment horizontal="center" vertical="center" textRotation="90" wrapText="1"/>
    </xf>
    <xf numFmtId="4" fontId="30" fillId="0" borderId="1" xfId="30" applyNumberFormat="1" applyFont="1" applyFill="1" applyBorder="1" applyAlignment="1">
      <alignment horizontal="center" vertical="center" textRotation="90" wrapText="1"/>
    </xf>
    <xf numFmtId="4" fontId="30" fillId="0" borderId="1" xfId="30" applyNumberFormat="1" applyFont="1" applyFill="1" applyBorder="1" applyAlignment="1">
      <alignment horizontal="center" vertical="center" wrapText="1"/>
    </xf>
    <xf numFmtId="0" fontId="30" fillId="0" borderId="1" xfId="30" applyNumberFormat="1" applyFont="1" applyFill="1" applyBorder="1" applyAlignment="1" applyProtection="1">
      <alignment horizontal="center" vertical="center" wrapText="1"/>
    </xf>
    <xf numFmtId="0" fontId="30" fillId="0" borderId="1" xfId="30" applyNumberFormat="1" applyFont="1" applyFill="1" applyBorder="1" applyAlignment="1" applyProtection="1">
      <alignment horizontal="center" vertical="center" textRotation="90" wrapText="1"/>
    </xf>
    <xf numFmtId="49" fontId="30" fillId="0" borderId="1" xfId="30" applyNumberFormat="1" applyFont="1" applyFill="1" applyBorder="1" applyAlignment="1" applyProtection="1">
      <alignment horizontal="center" vertical="center" textRotation="90" wrapText="1"/>
    </xf>
    <xf numFmtId="4" fontId="30" fillId="0" borderId="0" xfId="30" applyNumberFormat="1" applyFont="1" applyFill="1" applyAlignment="1" applyProtection="1">
      <alignment horizontal="left" vertical="center" wrapText="1"/>
    </xf>
    <xf numFmtId="0" fontId="32" fillId="0" borderId="0" xfId="30" applyNumberFormat="1" applyFont="1" applyFill="1" applyBorder="1" applyAlignment="1" applyProtection="1">
      <alignment horizontal="center" vertical="center" wrapText="1"/>
    </xf>
    <xf numFmtId="0" fontId="33" fillId="0" borderId="2" xfId="30" quotePrefix="1" applyNumberFormat="1" applyFont="1" applyFill="1" applyBorder="1" applyAlignment="1" applyProtection="1">
      <alignment horizontal="center" vertical="center" wrapText="1"/>
    </xf>
    <xf numFmtId="0" fontId="33" fillId="0" borderId="2" xfId="30" applyNumberFormat="1" applyFont="1" applyFill="1" applyBorder="1" applyAlignment="1" applyProtection="1">
      <alignment horizontal="center" vertical="center" wrapText="1"/>
    </xf>
    <xf numFmtId="0" fontId="30" fillId="0" borderId="9" xfId="3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19" fillId="0" borderId="3" xfId="8" quotePrefix="1" applyFont="1" applyBorder="1" applyAlignment="1">
      <alignment horizontal="center" vertical="center" wrapText="1"/>
    </xf>
    <xf numFmtId="0" fontId="19" fillId="0" borderId="6" xfId="8" quotePrefix="1" applyFont="1" applyBorder="1" applyAlignment="1">
      <alignment horizontal="center" vertical="center" wrapText="1"/>
    </xf>
    <xf numFmtId="0" fontId="19" fillId="0" borderId="7" xfId="8" quotePrefix="1" applyFont="1" applyBorder="1" applyAlignment="1">
      <alignment horizontal="center" vertical="center" wrapText="1"/>
    </xf>
    <xf numFmtId="4" fontId="19" fillId="0" borderId="3" xfId="8" quotePrefix="1" applyNumberFormat="1" applyFont="1" applyBorder="1" applyAlignment="1">
      <alignment horizontal="center" vertical="center" wrapText="1"/>
    </xf>
    <xf numFmtId="4" fontId="19" fillId="0" borderId="6" xfId="8" quotePrefix="1" applyNumberFormat="1" applyFont="1" applyBorder="1" applyAlignment="1">
      <alignment horizontal="center" vertical="center" wrapText="1"/>
    </xf>
    <xf numFmtId="4" fontId="19" fillId="0" borderId="7" xfId="8" quotePrefix="1" applyNumberFormat="1" applyFont="1" applyBorder="1" applyAlignment="1">
      <alignment horizontal="center" vertical="center" wrapText="1"/>
    </xf>
    <xf numFmtId="4" fontId="19" fillId="0" borderId="3" xfId="8" applyNumberFormat="1" applyFont="1" applyBorder="1" applyAlignment="1">
      <alignment horizontal="center" vertical="center" wrapText="1"/>
    </xf>
    <xf numFmtId="4" fontId="19" fillId="0" borderId="6" xfId="8" applyNumberFormat="1" applyFont="1" applyBorder="1" applyAlignment="1">
      <alignment horizontal="center" vertical="center" wrapText="1"/>
    </xf>
    <xf numFmtId="4" fontId="19" fillId="0" borderId="7" xfId="8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30">
    <cellStyle name="20% — акцент1" xfId="34"/>
    <cellStyle name="20% — акцент2" xfId="35"/>
    <cellStyle name="20% — акцент3" xfId="36"/>
    <cellStyle name="20% — акцент4" xfId="37"/>
    <cellStyle name="20% — акцент5" xfId="38"/>
    <cellStyle name="20% — акцент6" xfId="39"/>
    <cellStyle name="20% – Акцентування1" xfId="40"/>
    <cellStyle name="20% – Акцентування2" xfId="41"/>
    <cellStyle name="20% – Акцентування3" xfId="42"/>
    <cellStyle name="20% – Акцентування4" xfId="43"/>
    <cellStyle name="20% – Акцентування5" xfId="44"/>
    <cellStyle name="20% – Акцентування6" xfId="45"/>
    <cellStyle name="40% — акцент1" xfId="46"/>
    <cellStyle name="40% — акцент2" xfId="47"/>
    <cellStyle name="40% — акцент3" xfId="48"/>
    <cellStyle name="40% — акцент4" xfId="49"/>
    <cellStyle name="40% — акцент5" xfId="50"/>
    <cellStyle name="40% — акцент6" xfId="51"/>
    <cellStyle name="40% – Акцентування1" xfId="52"/>
    <cellStyle name="40% – Акцентування2" xfId="53"/>
    <cellStyle name="40% – Акцентування3" xfId="54"/>
    <cellStyle name="40% – Акцентування4" xfId="55"/>
    <cellStyle name="40% – Акцентування5" xfId="56"/>
    <cellStyle name="40% – Акцентування6" xfId="57"/>
    <cellStyle name="60% — акцент1" xfId="58"/>
    <cellStyle name="60% — акцент2" xfId="59"/>
    <cellStyle name="60% — акцент3" xfId="60"/>
    <cellStyle name="60% — акцент4" xfId="61"/>
    <cellStyle name="60% — акцент5" xfId="62"/>
    <cellStyle name="60% — акцент6" xfId="63"/>
    <cellStyle name="60% – Акцентування1" xfId="64"/>
    <cellStyle name="60% – Акцентування2" xfId="65"/>
    <cellStyle name="60% – Акцентування3" xfId="66"/>
    <cellStyle name="60% – Акцентування4" xfId="67"/>
    <cellStyle name="60% – Акцентування5" xfId="68"/>
    <cellStyle name="60% – Акцентування6" xfId="69"/>
    <cellStyle name="Normal_Доходи" xfId="70"/>
    <cellStyle name="Акцентування1" xfId="71"/>
    <cellStyle name="Акцентування2" xfId="72"/>
    <cellStyle name="Акцентування3" xfId="73"/>
    <cellStyle name="Акцентування4" xfId="74"/>
    <cellStyle name="Акцентування5" xfId="75"/>
    <cellStyle name="Акцентування6" xfId="76"/>
    <cellStyle name="Ввід" xfId="77"/>
    <cellStyle name="Добре" xfId="78"/>
    <cellStyle name="Заголовок 1 2" xfId="79"/>
    <cellStyle name="Заголовок 2 2" xfId="80"/>
    <cellStyle name="Заголовок 3 2" xfId="81"/>
    <cellStyle name="Заголовок 4 2" xfId="82"/>
    <cellStyle name="Звичайний 2" xfId="83"/>
    <cellStyle name="Звичайний 2 2" xfId="128"/>
    <cellStyle name="Звичайний 3" xfId="84"/>
    <cellStyle name="Зв'язана клітинка" xfId="85"/>
    <cellStyle name="Контрольна клітинка" xfId="86"/>
    <cellStyle name="Назва" xfId="87"/>
    <cellStyle name="Обчислення" xfId="88"/>
    <cellStyle name="Обычный" xfId="0" builtinId="0"/>
    <cellStyle name="Обычный 10" xfId="12"/>
    <cellStyle name="Обычный 11" xfId="21"/>
    <cellStyle name="Обычный 11 2" xfId="100"/>
    <cellStyle name="Обычный 12" xfId="22"/>
    <cellStyle name="Обычный 12 2" xfId="99"/>
    <cellStyle name="Обычный 13" xfId="23"/>
    <cellStyle name="Обычный 13 2" xfId="119"/>
    <cellStyle name="Обычный 14" xfId="24"/>
    <cellStyle name="Обычный 14 2" xfId="120"/>
    <cellStyle name="Обычный 15" xfId="25"/>
    <cellStyle name="Обычный 15 2" xfId="121"/>
    <cellStyle name="Обычный 16" xfId="26"/>
    <cellStyle name="Обычный 16 2" xfId="122"/>
    <cellStyle name="Обычный 17" xfId="27"/>
    <cellStyle name="Обычный 17 2" xfId="123"/>
    <cellStyle name="Обычный 18" xfId="28"/>
    <cellStyle name="Обычный 18 2" xfId="124"/>
    <cellStyle name="Обычный 19" xfId="29"/>
    <cellStyle name="Обычный 19 2" xfId="125"/>
    <cellStyle name="Обычный 2" xfId="2"/>
    <cellStyle name="Обычный 2 2" xfId="5"/>
    <cellStyle name="Обычный 2 2 2" xfId="16"/>
    <cellStyle name="Обычный 2 2 2 2" xfId="105"/>
    <cellStyle name="Обычный 2 2 3" xfId="114"/>
    <cellStyle name="Обычный 2 3" xfId="9"/>
    <cellStyle name="Обычный 2 4" xfId="13"/>
    <cellStyle name="Обычный 2 4 2" xfId="108"/>
    <cellStyle name="Обычный 2 5" xfId="33"/>
    <cellStyle name="Обычный 2 5 2" xfId="127"/>
    <cellStyle name="Обычный 2 6" xfId="117"/>
    <cellStyle name="Обычный 20" xfId="31"/>
    <cellStyle name="Обычный 20 2" xfId="126"/>
    <cellStyle name="Обычный 21" xfId="32"/>
    <cellStyle name="Обычный 22" xfId="118"/>
    <cellStyle name="Обычный 3" xfId="1"/>
    <cellStyle name="Обычный 3 2" xfId="89"/>
    <cellStyle name="Обычный 4" xfId="3"/>
    <cellStyle name="Обычный 4 2" xfId="6"/>
    <cellStyle name="Обычный 4 2 2" xfId="17"/>
    <cellStyle name="Обычный 4 2 2 2" xfId="104"/>
    <cellStyle name="Обычный 4 2 3" xfId="113"/>
    <cellStyle name="Обычный 4 3" xfId="14"/>
    <cellStyle name="Обычный 4 3 2" xfId="107"/>
    <cellStyle name="Обычный 4 4" xfId="116"/>
    <cellStyle name="Обычный 5" xfId="4"/>
    <cellStyle name="Обычный 5 2" xfId="15"/>
    <cellStyle name="Обычный 5 2 2" xfId="106"/>
    <cellStyle name="Обычный 5 3" xfId="115"/>
    <cellStyle name="Обычный 6" xfId="7"/>
    <cellStyle name="Обычный 6 2" xfId="18"/>
    <cellStyle name="Обычный 6 2 2" xfId="103"/>
    <cellStyle name="Обычный 6 3" xfId="112"/>
    <cellStyle name="Обычный 7" xfId="11"/>
    <cellStyle name="Обычный 7 2" xfId="109"/>
    <cellStyle name="Обычный 8" xfId="8"/>
    <cellStyle name="Обычный 8 2" xfId="19"/>
    <cellStyle name="Обычный 8 2 2" xfId="102"/>
    <cellStyle name="Обычный 8 3" xfId="111"/>
    <cellStyle name="Обычный 9" xfId="10"/>
    <cellStyle name="Обычный 9 2" xfId="20"/>
    <cellStyle name="Обычный 9 2 2" xfId="101"/>
    <cellStyle name="Обычный 9 3" xfId="110"/>
    <cellStyle name="Обычный_додаток 6 2026" xfId="30"/>
    <cellStyle name="Підсумок" xfId="90"/>
    <cellStyle name="Поганий" xfId="91"/>
    <cellStyle name="Примечание 2" xfId="92"/>
    <cellStyle name="Примітка" xfId="93"/>
    <cellStyle name="Примітка 2" xfId="129"/>
    <cellStyle name="Результат" xfId="94"/>
    <cellStyle name="Середній" xfId="95"/>
    <cellStyle name="Стиль 1" xfId="96"/>
    <cellStyle name="Текст попередження" xfId="97"/>
    <cellStyle name="Текст пояснення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145" zoomScaleNormal="100" zoomScaleSheetLayoutView="145" workbookViewId="0">
      <selection activeCell="D13" sqref="D13"/>
    </sheetView>
  </sheetViews>
  <sheetFormatPr defaultRowHeight="15" x14ac:dyDescent="0.25"/>
  <cols>
    <col min="1" max="1" width="11.28515625" customWidth="1"/>
    <col min="2" max="2" width="41.140625" customWidth="1"/>
    <col min="3" max="6" width="15.7109375" customWidth="1"/>
    <col min="8" max="8" width="12.42578125" bestFit="1" customWidth="1"/>
    <col min="9" max="9" width="12.28515625" bestFit="1" customWidth="1"/>
    <col min="10" max="10" width="10.7109375" bestFit="1" customWidth="1"/>
  </cols>
  <sheetData>
    <row r="1" spans="1:10" x14ac:dyDescent="0.25">
      <c r="D1" t="s">
        <v>317</v>
      </c>
    </row>
    <row r="2" spans="1:10" ht="73.5" customHeight="1" x14ac:dyDescent="0.25">
      <c r="D2" s="123" t="s">
        <v>460</v>
      </c>
      <c r="E2" s="123"/>
      <c r="F2" s="123"/>
    </row>
    <row r="4" spans="1:10" x14ac:dyDescent="0.25">
      <c r="A4" s="124" t="s">
        <v>318</v>
      </c>
      <c r="B4" s="125"/>
      <c r="C4" s="125"/>
      <c r="D4" s="125"/>
      <c r="E4" s="125"/>
      <c r="F4" s="125"/>
    </row>
    <row r="5" spans="1:10" x14ac:dyDescent="0.25">
      <c r="A5" s="64" t="s">
        <v>0</v>
      </c>
    </row>
    <row r="6" spans="1:10" x14ac:dyDescent="0.25">
      <c r="A6" t="s">
        <v>1</v>
      </c>
      <c r="F6" s="63" t="s">
        <v>2</v>
      </c>
    </row>
    <row r="7" spans="1:10" ht="15" customHeight="1" x14ac:dyDescent="0.25">
      <c r="A7" s="126" t="s">
        <v>319</v>
      </c>
      <c r="B7" s="126" t="s">
        <v>320</v>
      </c>
      <c r="C7" s="129" t="s">
        <v>3</v>
      </c>
      <c r="D7" s="126" t="s">
        <v>4</v>
      </c>
      <c r="E7" s="132" t="s">
        <v>5</v>
      </c>
      <c r="F7" s="133"/>
    </row>
    <row r="8" spans="1:10" ht="15" customHeight="1" x14ac:dyDescent="0.25">
      <c r="A8" s="127"/>
      <c r="B8" s="127"/>
      <c r="C8" s="130"/>
      <c r="D8" s="127"/>
      <c r="E8" s="126" t="s">
        <v>6</v>
      </c>
      <c r="F8" s="126" t="s">
        <v>7</v>
      </c>
    </row>
    <row r="9" spans="1:10" x14ac:dyDescent="0.25">
      <c r="A9" s="128"/>
      <c r="B9" s="128"/>
      <c r="C9" s="131"/>
      <c r="D9" s="128"/>
      <c r="E9" s="128"/>
      <c r="F9" s="128"/>
    </row>
    <row r="10" spans="1:10" x14ac:dyDescent="0.25">
      <c r="A10" s="44">
        <v>1</v>
      </c>
      <c r="B10" s="44">
        <v>2</v>
      </c>
      <c r="C10" s="45">
        <v>3</v>
      </c>
      <c r="D10" s="44">
        <v>4</v>
      </c>
      <c r="E10" s="44">
        <v>5</v>
      </c>
      <c r="F10" s="44">
        <v>6</v>
      </c>
    </row>
    <row r="11" spans="1:10" x14ac:dyDescent="0.25">
      <c r="A11" s="118" t="s">
        <v>321</v>
      </c>
      <c r="B11" s="119"/>
      <c r="C11" s="119"/>
      <c r="D11" s="119"/>
      <c r="E11" s="119"/>
      <c r="F11" s="120"/>
    </row>
    <row r="12" spans="1:10" x14ac:dyDescent="0.25">
      <c r="A12" s="46">
        <v>200000</v>
      </c>
      <c r="B12" s="47" t="s">
        <v>322</v>
      </c>
      <c r="C12" s="48">
        <f t="shared" ref="C12:C14" si="0">D12+E12</f>
        <v>40396812.129999995</v>
      </c>
      <c r="D12" s="49">
        <f>D13</f>
        <v>14992386.969999999</v>
      </c>
      <c r="E12" s="49">
        <f t="shared" ref="E12:F12" si="1">E13</f>
        <v>25404425.16</v>
      </c>
      <c r="F12" s="49">
        <f t="shared" si="1"/>
        <v>24770117</v>
      </c>
    </row>
    <row r="13" spans="1:10" ht="25.5" x14ac:dyDescent="0.25">
      <c r="A13" s="46">
        <v>208000</v>
      </c>
      <c r="B13" s="47" t="s">
        <v>323</v>
      </c>
      <c r="C13" s="48">
        <f>D13+E13</f>
        <v>40396812.129999995</v>
      </c>
      <c r="D13" s="49">
        <f>D14-D15+D16+D17+D18</f>
        <v>14992386.969999999</v>
      </c>
      <c r="E13" s="49">
        <f t="shared" ref="E13:F13" si="2">E14-E15+E16+E17+E18</f>
        <v>25404425.16</v>
      </c>
      <c r="F13" s="49">
        <f t="shared" si="2"/>
        <v>24770117</v>
      </c>
      <c r="H13" s="26"/>
    </row>
    <row r="14" spans="1:10" x14ac:dyDescent="0.25">
      <c r="A14" s="50">
        <v>208100</v>
      </c>
      <c r="B14" s="51" t="s">
        <v>324</v>
      </c>
      <c r="C14" s="52">
        <f t="shared" si="0"/>
        <v>41213645.089999996</v>
      </c>
      <c r="D14" s="91">
        <v>38943989.619999997</v>
      </c>
      <c r="E14" s="91">
        <v>2269655.4699999997</v>
      </c>
      <c r="F14" s="91">
        <v>1435615.97</v>
      </c>
    </row>
    <row r="15" spans="1:10" x14ac:dyDescent="0.25">
      <c r="A15" s="50">
        <v>208200</v>
      </c>
      <c r="B15" s="51" t="s">
        <v>325</v>
      </c>
      <c r="C15" s="52">
        <f>D15+E15</f>
        <v>449732.19999999937</v>
      </c>
      <c r="D15" s="91">
        <v>250000.8599999994</v>
      </c>
      <c r="E15" s="91">
        <v>199731.33999999997</v>
      </c>
      <c r="F15" s="91">
        <v>0</v>
      </c>
      <c r="H15" s="26"/>
      <c r="I15" s="53"/>
      <c r="J15" s="26"/>
    </row>
    <row r="16" spans="1:10" ht="25.5" x14ac:dyDescent="0.25">
      <c r="A16" s="56">
        <v>208320</v>
      </c>
      <c r="B16" s="57" t="s">
        <v>332</v>
      </c>
      <c r="C16" s="58">
        <v>0</v>
      </c>
      <c r="D16" s="91">
        <v>1435615.97</v>
      </c>
      <c r="E16" s="91">
        <v>-1435615.97</v>
      </c>
      <c r="F16" s="91">
        <v>-1435615.97</v>
      </c>
      <c r="H16" s="26"/>
      <c r="I16" s="53"/>
      <c r="J16" s="26"/>
    </row>
    <row r="17" spans="1:8" ht="28.5" customHeight="1" x14ac:dyDescent="0.25">
      <c r="A17" s="50">
        <v>208340</v>
      </c>
      <c r="B17" s="51" t="s">
        <v>326</v>
      </c>
      <c r="C17" s="52">
        <f t="shared" ref="C17:C18" si="3">D17+E17</f>
        <v>-367100.76</v>
      </c>
      <c r="D17" s="91">
        <v>-367100.76</v>
      </c>
      <c r="E17" s="91">
        <v>0</v>
      </c>
      <c r="F17" s="91">
        <v>0</v>
      </c>
      <c r="H17" s="26"/>
    </row>
    <row r="18" spans="1:8" ht="38.25" x14ac:dyDescent="0.25">
      <c r="A18" s="50">
        <v>208400</v>
      </c>
      <c r="B18" s="51" t="s">
        <v>327</v>
      </c>
      <c r="C18" s="52">
        <f t="shared" si="3"/>
        <v>0</v>
      </c>
      <c r="D18" s="91">
        <v>-24770117</v>
      </c>
      <c r="E18" s="91">
        <v>24770117</v>
      </c>
      <c r="F18" s="91">
        <v>24770117</v>
      </c>
    </row>
    <row r="19" spans="1:8" x14ac:dyDescent="0.25">
      <c r="A19" s="54" t="s">
        <v>8</v>
      </c>
      <c r="B19" s="55" t="s">
        <v>328</v>
      </c>
      <c r="C19" s="48">
        <f>C12</f>
        <v>40396812.129999995</v>
      </c>
      <c r="D19" s="48">
        <f t="shared" ref="D19:F19" si="4">D12</f>
        <v>14992386.969999999</v>
      </c>
      <c r="E19" s="48">
        <f t="shared" si="4"/>
        <v>25404425.16</v>
      </c>
      <c r="F19" s="48">
        <f t="shared" si="4"/>
        <v>24770117</v>
      </c>
    </row>
    <row r="20" spans="1:8" x14ac:dyDescent="0.25">
      <c r="A20" s="118" t="s">
        <v>329</v>
      </c>
      <c r="B20" s="119"/>
      <c r="C20" s="119"/>
      <c r="D20" s="119"/>
      <c r="E20" s="119"/>
      <c r="F20" s="120"/>
    </row>
    <row r="21" spans="1:8" x14ac:dyDescent="0.25">
      <c r="A21" s="46">
        <v>600000</v>
      </c>
      <c r="B21" s="47" t="s">
        <v>330</v>
      </c>
      <c r="C21" s="48">
        <f>C22</f>
        <v>40396812.130000003</v>
      </c>
      <c r="D21" s="49">
        <f>D22</f>
        <v>14992386.969999999</v>
      </c>
      <c r="E21" s="49">
        <f>E22</f>
        <v>25404425.16</v>
      </c>
      <c r="F21" s="49">
        <f>F22</f>
        <v>24770117</v>
      </c>
    </row>
    <row r="22" spans="1:8" x14ac:dyDescent="0.25">
      <c r="A22" s="46">
        <v>602000</v>
      </c>
      <c r="B22" s="47" t="s">
        <v>331</v>
      </c>
      <c r="C22" s="48">
        <f>C23-C24+C25+C26+C27</f>
        <v>40396812.130000003</v>
      </c>
      <c r="D22" s="49">
        <f>D23-D24+D25+D26+D27</f>
        <v>14992386.969999999</v>
      </c>
      <c r="E22" s="49">
        <f t="shared" ref="E22" si="5">E23-E24+E25+E26+E27</f>
        <v>25404425.16</v>
      </c>
      <c r="F22" s="49">
        <f>F23-F24+F25+F26+F27</f>
        <v>24770117</v>
      </c>
    </row>
    <row r="23" spans="1:8" x14ac:dyDescent="0.25">
      <c r="A23" s="50">
        <v>602100</v>
      </c>
      <c r="B23" s="51" t="s">
        <v>324</v>
      </c>
      <c r="C23" s="52">
        <v>41213645.089999996</v>
      </c>
      <c r="D23" s="117">
        <v>38943989.619999997</v>
      </c>
      <c r="E23" s="117">
        <v>2269655.4699999997</v>
      </c>
      <c r="F23" s="117">
        <v>1435615.97</v>
      </c>
    </row>
    <row r="24" spans="1:8" x14ac:dyDescent="0.25">
      <c r="A24" s="50">
        <v>602200</v>
      </c>
      <c r="B24" s="51" t="s">
        <v>325</v>
      </c>
      <c r="C24" s="52">
        <f>D24+E24</f>
        <v>449732.19999999902</v>
      </c>
      <c r="D24" s="117">
        <v>250000.8599999994</v>
      </c>
      <c r="E24" s="117">
        <v>199731.33999999962</v>
      </c>
      <c r="F24" s="117">
        <v>0</v>
      </c>
    </row>
    <row r="25" spans="1:8" ht="24.75" customHeight="1" x14ac:dyDescent="0.25">
      <c r="A25" s="56">
        <v>602302</v>
      </c>
      <c r="B25" s="57" t="s">
        <v>332</v>
      </c>
      <c r="C25" s="58">
        <v>0</v>
      </c>
      <c r="D25" s="117">
        <v>1435615.97</v>
      </c>
      <c r="E25" s="117">
        <v>-1435615.97</v>
      </c>
      <c r="F25" s="117">
        <v>-1435615.97</v>
      </c>
    </row>
    <row r="26" spans="1:8" x14ac:dyDescent="0.25">
      <c r="A26" s="50">
        <v>602304</v>
      </c>
      <c r="B26" s="51" t="s">
        <v>326</v>
      </c>
      <c r="C26" s="52">
        <v>-367100.76</v>
      </c>
      <c r="D26" s="117">
        <v>-367100.76</v>
      </c>
      <c r="E26" s="117">
        <v>0</v>
      </c>
      <c r="F26" s="117">
        <v>0</v>
      </c>
    </row>
    <row r="27" spans="1:8" ht="38.25" x14ac:dyDescent="0.25">
      <c r="A27" s="50">
        <v>602400</v>
      </c>
      <c r="B27" s="51" t="s">
        <v>327</v>
      </c>
      <c r="C27" s="52">
        <v>0</v>
      </c>
      <c r="D27" s="117">
        <v>-24770117</v>
      </c>
      <c r="E27" s="117">
        <v>24770117</v>
      </c>
      <c r="F27" s="117">
        <v>24770117</v>
      </c>
    </row>
    <row r="28" spans="1:8" x14ac:dyDescent="0.25">
      <c r="A28" s="54" t="s">
        <v>8</v>
      </c>
      <c r="B28" s="55" t="s">
        <v>328</v>
      </c>
      <c r="C28" s="48">
        <f>C21</f>
        <v>40396812.130000003</v>
      </c>
      <c r="D28" s="48">
        <f t="shared" ref="D28:F28" si="6">D21</f>
        <v>14992386.969999999</v>
      </c>
      <c r="E28" s="48">
        <f t="shared" si="6"/>
        <v>25404425.16</v>
      </c>
      <c r="F28" s="48">
        <f t="shared" si="6"/>
        <v>24770117</v>
      </c>
    </row>
    <row r="29" spans="1:8" x14ac:dyDescent="0.25">
      <c r="A29" s="121"/>
      <c r="B29" s="121"/>
      <c r="C29" s="121"/>
      <c r="D29" s="121"/>
      <c r="E29" s="121"/>
      <c r="F29" s="121"/>
    </row>
    <row r="30" spans="1:8" x14ac:dyDescent="0.25">
      <c r="B30" s="122" t="s">
        <v>259</v>
      </c>
      <c r="C30" s="122"/>
      <c r="D30" s="122"/>
      <c r="E30" s="122"/>
    </row>
  </sheetData>
  <mergeCells count="13">
    <mergeCell ref="A11:F11"/>
    <mergeCell ref="A20:F20"/>
    <mergeCell ref="A29:F29"/>
    <mergeCell ref="B30:E30"/>
    <mergeCell ref="D2:F2"/>
    <mergeCell ref="A4:F4"/>
    <mergeCell ref="A7:A9"/>
    <mergeCell ref="B7:B9"/>
    <mergeCell ref="C7:C9"/>
    <mergeCell ref="D7:D9"/>
    <mergeCell ref="E7:F7"/>
    <mergeCell ref="E8:E9"/>
    <mergeCell ref="F8:F9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view="pageBreakPreview" zoomScale="80" zoomScaleNormal="100" zoomScaleSheetLayoutView="80" workbookViewId="0">
      <selection activeCell="H15" sqref="H15"/>
    </sheetView>
  </sheetViews>
  <sheetFormatPr defaultRowHeight="15" x14ac:dyDescent="0.25"/>
  <cols>
    <col min="1" max="1" width="21.28515625" customWidth="1"/>
    <col min="2" max="2" width="15.5703125" customWidth="1"/>
    <col min="3" max="3" width="14.28515625" customWidth="1"/>
    <col min="4" max="4" width="47.140625" customWidth="1"/>
    <col min="5" max="8" width="16.7109375" customWidth="1"/>
    <col min="9" max="9" width="15.5703125" customWidth="1"/>
    <col min="10" max="10" width="15.28515625" customWidth="1"/>
    <col min="11" max="11" width="16.28515625" customWidth="1"/>
    <col min="12" max="12" width="14.140625" customWidth="1"/>
    <col min="13" max="14" width="13.42578125" customWidth="1"/>
    <col min="15" max="15" width="16.5703125" customWidth="1"/>
    <col min="16" max="16" width="20.85546875" customWidth="1"/>
  </cols>
  <sheetData>
    <row r="1" spans="1:16" x14ac:dyDescent="0.25">
      <c r="M1" t="s">
        <v>10</v>
      </c>
    </row>
    <row r="2" spans="1:16" x14ac:dyDescent="0.25">
      <c r="M2" s="134" t="s">
        <v>459</v>
      </c>
      <c r="N2" s="134"/>
      <c r="O2" s="134"/>
      <c r="P2" s="134"/>
    </row>
    <row r="3" spans="1:16" x14ac:dyDescent="0.25">
      <c r="M3" s="134"/>
      <c r="N3" s="134"/>
      <c r="O3" s="134"/>
      <c r="P3" s="134"/>
    </row>
    <row r="4" spans="1:16" ht="52.5" customHeight="1" x14ac:dyDescent="0.25">
      <c r="M4" s="134"/>
      <c r="N4" s="134"/>
      <c r="O4" s="134"/>
      <c r="P4" s="134"/>
    </row>
    <row r="5" spans="1:16" ht="15.75" x14ac:dyDescent="0.25">
      <c r="A5" s="135" t="s">
        <v>11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6" ht="15.75" x14ac:dyDescent="0.25">
      <c r="A6" s="135" t="s">
        <v>341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x14ac:dyDescent="0.25">
      <c r="A7" s="8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x14ac:dyDescent="0.25">
      <c r="A8" s="9" t="s">
        <v>1</v>
      </c>
      <c r="P8" s="63" t="s">
        <v>12</v>
      </c>
    </row>
    <row r="9" spans="1:16" ht="15" customHeight="1" x14ac:dyDescent="0.25">
      <c r="A9" s="139" t="s">
        <v>13</v>
      </c>
      <c r="B9" s="139" t="s">
        <v>14</v>
      </c>
      <c r="C9" s="139" t="s">
        <v>15</v>
      </c>
      <c r="D9" s="137" t="s">
        <v>16</v>
      </c>
      <c r="E9" s="137" t="s">
        <v>4</v>
      </c>
      <c r="F9" s="137"/>
      <c r="G9" s="137"/>
      <c r="H9" s="137"/>
      <c r="I9" s="137"/>
      <c r="J9" s="137" t="s">
        <v>5</v>
      </c>
      <c r="K9" s="137"/>
      <c r="L9" s="137"/>
      <c r="M9" s="137"/>
      <c r="N9" s="137"/>
      <c r="O9" s="137"/>
      <c r="P9" s="138" t="s">
        <v>17</v>
      </c>
    </row>
    <row r="10" spans="1:16" ht="61.5" customHeight="1" x14ac:dyDescent="0.25">
      <c r="A10" s="137"/>
      <c r="B10" s="137"/>
      <c r="C10" s="137"/>
      <c r="D10" s="137"/>
      <c r="E10" s="138" t="s">
        <v>6</v>
      </c>
      <c r="F10" s="137" t="s">
        <v>18</v>
      </c>
      <c r="G10" s="137" t="s">
        <v>19</v>
      </c>
      <c r="H10" s="137"/>
      <c r="I10" s="137" t="s">
        <v>20</v>
      </c>
      <c r="J10" s="138" t="s">
        <v>6</v>
      </c>
      <c r="K10" s="137" t="s">
        <v>7</v>
      </c>
      <c r="L10" s="137" t="s">
        <v>18</v>
      </c>
      <c r="M10" s="137" t="s">
        <v>19</v>
      </c>
      <c r="N10" s="137"/>
      <c r="O10" s="137" t="s">
        <v>20</v>
      </c>
      <c r="P10" s="137"/>
    </row>
    <row r="11" spans="1:16" ht="61.5" customHeight="1" x14ac:dyDescent="0.25">
      <c r="A11" s="137"/>
      <c r="B11" s="137"/>
      <c r="C11" s="137"/>
      <c r="D11" s="137"/>
      <c r="E11" s="137"/>
      <c r="F11" s="137"/>
      <c r="G11" s="137" t="s">
        <v>21</v>
      </c>
      <c r="H11" s="137" t="s">
        <v>22</v>
      </c>
      <c r="I11" s="137"/>
      <c r="J11" s="137"/>
      <c r="K11" s="137"/>
      <c r="L11" s="137"/>
      <c r="M11" s="137" t="s">
        <v>21</v>
      </c>
      <c r="N11" s="137" t="s">
        <v>22</v>
      </c>
      <c r="O11" s="137"/>
      <c r="P11" s="137"/>
    </row>
    <row r="12" spans="1:16" ht="72.75" customHeight="1" x14ac:dyDescent="0.2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</row>
    <row r="13" spans="1:16" ht="29.25" customHeight="1" x14ac:dyDescent="0.25">
      <c r="A13" s="75">
        <v>1</v>
      </c>
      <c r="B13" s="75">
        <v>2</v>
      </c>
      <c r="C13" s="75">
        <v>3</v>
      </c>
      <c r="D13" s="75">
        <v>4</v>
      </c>
      <c r="E13" s="76">
        <v>5</v>
      </c>
      <c r="F13" s="75">
        <v>6</v>
      </c>
      <c r="G13" s="75">
        <v>7</v>
      </c>
      <c r="H13" s="75">
        <v>8</v>
      </c>
      <c r="I13" s="75">
        <v>9</v>
      </c>
      <c r="J13" s="76">
        <v>10</v>
      </c>
      <c r="K13" s="75">
        <v>11</v>
      </c>
      <c r="L13" s="75">
        <v>12</v>
      </c>
      <c r="M13" s="75">
        <v>13</v>
      </c>
      <c r="N13" s="75">
        <v>14</v>
      </c>
      <c r="O13" s="75">
        <v>15</v>
      </c>
      <c r="P13" s="76">
        <v>16</v>
      </c>
    </row>
    <row r="14" spans="1:16" ht="45" customHeight="1" x14ac:dyDescent="0.25">
      <c r="A14" s="77" t="s">
        <v>23</v>
      </c>
      <c r="B14" s="78"/>
      <c r="C14" s="79"/>
      <c r="D14" s="80" t="s">
        <v>24</v>
      </c>
      <c r="E14" s="81">
        <v>78347659</v>
      </c>
      <c r="F14" s="82">
        <v>76679519</v>
      </c>
      <c r="G14" s="82">
        <v>40913000</v>
      </c>
      <c r="H14" s="82">
        <v>2645350</v>
      </c>
      <c r="I14" s="82">
        <v>1668140</v>
      </c>
      <c r="J14" s="81">
        <v>1023130</v>
      </c>
      <c r="K14" s="82">
        <v>997330</v>
      </c>
      <c r="L14" s="82">
        <v>25800</v>
      </c>
      <c r="M14" s="82">
        <v>0</v>
      </c>
      <c r="N14" s="82">
        <v>0</v>
      </c>
      <c r="O14" s="82">
        <v>997330</v>
      </c>
      <c r="P14" s="81">
        <v>79370789</v>
      </c>
    </row>
    <row r="15" spans="1:16" ht="47.25" customHeight="1" x14ac:dyDescent="0.25">
      <c r="A15" s="77" t="s">
        <v>25</v>
      </c>
      <c r="B15" s="78"/>
      <c r="C15" s="79"/>
      <c r="D15" s="80" t="s">
        <v>24</v>
      </c>
      <c r="E15" s="81">
        <v>78347659</v>
      </c>
      <c r="F15" s="82">
        <v>76679519</v>
      </c>
      <c r="G15" s="82">
        <v>40913000</v>
      </c>
      <c r="H15" s="82">
        <v>2645350</v>
      </c>
      <c r="I15" s="82">
        <v>1668140</v>
      </c>
      <c r="J15" s="81">
        <v>1023130</v>
      </c>
      <c r="K15" s="82">
        <v>997330</v>
      </c>
      <c r="L15" s="82">
        <v>25800</v>
      </c>
      <c r="M15" s="82">
        <v>0</v>
      </c>
      <c r="N15" s="82">
        <v>0</v>
      </c>
      <c r="O15" s="82">
        <v>997330</v>
      </c>
      <c r="P15" s="81">
        <v>79370789</v>
      </c>
    </row>
    <row r="16" spans="1:16" ht="84.75" customHeight="1" x14ac:dyDescent="0.25">
      <c r="A16" s="83" t="s">
        <v>26</v>
      </c>
      <c r="B16" s="83" t="s">
        <v>27</v>
      </c>
      <c r="C16" s="84" t="s">
        <v>28</v>
      </c>
      <c r="D16" s="85" t="s">
        <v>29</v>
      </c>
      <c r="E16" s="86">
        <v>51958640</v>
      </c>
      <c r="F16" s="85">
        <v>51809140</v>
      </c>
      <c r="G16" s="85">
        <v>38438600</v>
      </c>
      <c r="H16" s="85">
        <v>2594350</v>
      </c>
      <c r="I16" s="85">
        <v>149500</v>
      </c>
      <c r="J16" s="86">
        <v>25800</v>
      </c>
      <c r="K16" s="85">
        <v>0</v>
      </c>
      <c r="L16" s="85">
        <v>25800</v>
      </c>
      <c r="M16" s="85">
        <v>0</v>
      </c>
      <c r="N16" s="85">
        <v>0</v>
      </c>
      <c r="O16" s="85">
        <v>0</v>
      </c>
      <c r="P16" s="86">
        <v>51984440</v>
      </c>
    </row>
    <row r="17" spans="1:16" ht="45" customHeight="1" x14ac:dyDescent="0.25">
      <c r="A17" s="83" t="s">
        <v>30</v>
      </c>
      <c r="B17" s="83" t="s">
        <v>31</v>
      </c>
      <c r="C17" s="84" t="s">
        <v>32</v>
      </c>
      <c r="D17" s="85" t="s">
        <v>33</v>
      </c>
      <c r="E17" s="86">
        <v>1968059</v>
      </c>
      <c r="F17" s="85">
        <v>1968059</v>
      </c>
      <c r="G17" s="85">
        <v>319900</v>
      </c>
      <c r="H17" s="85">
        <v>15000</v>
      </c>
      <c r="I17" s="85">
        <v>0</v>
      </c>
      <c r="J17" s="86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6">
        <v>1968059</v>
      </c>
    </row>
    <row r="18" spans="1:16" ht="52.5" customHeight="1" x14ac:dyDescent="0.25">
      <c r="A18" s="83" t="s">
        <v>34</v>
      </c>
      <c r="B18" s="83" t="s">
        <v>35</v>
      </c>
      <c r="C18" s="84" t="s">
        <v>36</v>
      </c>
      <c r="D18" s="85" t="s">
        <v>37</v>
      </c>
      <c r="E18" s="86">
        <v>12675640</v>
      </c>
      <c r="F18" s="85">
        <v>12000000</v>
      </c>
      <c r="G18" s="85">
        <v>0</v>
      </c>
      <c r="H18" s="85">
        <v>0</v>
      </c>
      <c r="I18" s="85">
        <v>675640</v>
      </c>
      <c r="J18" s="86">
        <v>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6">
        <v>12675640</v>
      </c>
    </row>
    <row r="19" spans="1:16" ht="54.75" customHeight="1" x14ac:dyDescent="0.25">
      <c r="A19" s="83" t="s">
        <v>38</v>
      </c>
      <c r="B19" s="83" t="s">
        <v>39</v>
      </c>
      <c r="C19" s="84" t="s">
        <v>40</v>
      </c>
      <c r="D19" s="85" t="s">
        <v>41</v>
      </c>
      <c r="E19" s="86">
        <v>7665000</v>
      </c>
      <c r="F19" s="85">
        <v>7665000</v>
      </c>
      <c r="G19" s="85">
        <v>0</v>
      </c>
      <c r="H19" s="85">
        <v>0</v>
      </c>
      <c r="I19" s="85">
        <v>0</v>
      </c>
      <c r="J19" s="86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6">
        <v>7665000</v>
      </c>
    </row>
    <row r="20" spans="1:16" ht="61.5" customHeight="1" x14ac:dyDescent="0.25">
      <c r="A20" s="83" t="s">
        <v>42</v>
      </c>
      <c r="B20" s="83" t="s">
        <v>43</v>
      </c>
      <c r="C20" s="84" t="s">
        <v>44</v>
      </c>
      <c r="D20" s="85" t="s">
        <v>45</v>
      </c>
      <c r="E20" s="86">
        <v>0</v>
      </c>
      <c r="F20" s="85">
        <v>0</v>
      </c>
      <c r="G20" s="85">
        <v>0</v>
      </c>
      <c r="H20" s="85">
        <v>0</v>
      </c>
      <c r="I20" s="85">
        <v>0</v>
      </c>
      <c r="J20" s="86">
        <v>900000</v>
      </c>
      <c r="K20" s="85">
        <v>900000</v>
      </c>
      <c r="L20" s="85">
        <v>0</v>
      </c>
      <c r="M20" s="85">
        <v>0</v>
      </c>
      <c r="N20" s="85">
        <v>0</v>
      </c>
      <c r="O20" s="85">
        <v>900000</v>
      </c>
      <c r="P20" s="86">
        <v>900000</v>
      </c>
    </row>
    <row r="21" spans="1:16" ht="45.75" customHeight="1" x14ac:dyDescent="0.25">
      <c r="A21" s="83" t="s">
        <v>46</v>
      </c>
      <c r="B21" s="83" t="s">
        <v>47</v>
      </c>
      <c r="C21" s="84" t="s">
        <v>48</v>
      </c>
      <c r="D21" s="85" t="s">
        <v>49</v>
      </c>
      <c r="E21" s="86">
        <v>596500</v>
      </c>
      <c r="F21" s="85">
        <v>0</v>
      </c>
      <c r="G21" s="85">
        <v>0</v>
      </c>
      <c r="H21" s="85">
        <v>0</v>
      </c>
      <c r="I21" s="85">
        <v>596500</v>
      </c>
      <c r="J21" s="86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6">
        <v>596500</v>
      </c>
    </row>
    <row r="22" spans="1:16" ht="61.5" customHeight="1" x14ac:dyDescent="0.25">
      <c r="A22" s="83" t="s">
        <v>342</v>
      </c>
      <c r="B22" s="83" t="s">
        <v>343</v>
      </c>
      <c r="C22" s="84" t="s">
        <v>344</v>
      </c>
      <c r="D22" s="85" t="s">
        <v>345</v>
      </c>
      <c r="E22" s="86">
        <v>0</v>
      </c>
      <c r="F22" s="85">
        <v>0</v>
      </c>
      <c r="G22" s="85">
        <v>0</v>
      </c>
      <c r="H22" s="85">
        <v>0</v>
      </c>
      <c r="I22" s="85">
        <v>0</v>
      </c>
      <c r="J22" s="86">
        <v>97330</v>
      </c>
      <c r="K22" s="85">
        <v>97330</v>
      </c>
      <c r="L22" s="85">
        <v>0</v>
      </c>
      <c r="M22" s="85">
        <v>0</v>
      </c>
      <c r="N22" s="85">
        <v>0</v>
      </c>
      <c r="O22" s="85">
        <v>97330</v>
      </c>
      <c r="P22" s="86">
        <v>97330</v>
      </c>
    </row>
    <row r="23" spans="1:16" ht="61.5" customHeight="1" x14ac:dyDescent="0.25">
      <c r="A23" s="83" t="s">
        <v>50</v>
      </c>
      <c r="B23" s="83" t="s">
        <v>51</v>
      </c>
      <c r="C23" s="84" t="s">
        <v>52</v>
      </c>
      <c r="D23" s="85" t="s">
        <v>53</v>
      </c>
      <c r="E23" s="86">
        <v>124000</v>
      </c>
      <c r="F23" s="85">
        <v>124000</v>
      </c>
      <c r="G23" s="85">
        <v>0</v>
      </c>
      <c r="H23" s="85">
        <v>0</v>
      </c>
      <c r="I23" s="85">
        <v>0</v>
      </c>
      <c r="J23" s="86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6">
        <v>124000</v>
      </c>
    </row>
    <row r="24" spans="1:16" ht="61.5" customHeight="1" x14ac:dyDescent="0.25">
      <c r="A24" s="83" t="s">
        <v>281</v>
      </c>
      <c r="B24" s="83" t="s">
        <v>282</v>
      </c>
      <c r="C24" s="84" t="s">
        <v>56</v>
      </c>
      <c r="D24" s="85" t="s">
        <v>283</v>
      </c>
      <c r="E24" s="86">
        <v>182000</v>
      </c>
      <c r="F24" s="85">
        <v>133500</v>
      </c>
      <c r="G24" s="85">
        <v>0</v>
      </c>
      <c r="H24" s="85">
        <v>0</v>
      </c>
      <c r="I24" s="85">
        <v>48500</v>
      </c>
      <c r="J24" s="86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6">
        <v>182000</v>
      </c>
    </row>
    <row r="25" spans="1:16" ht="61.5" customHeight="1" x14ac:dyDescent="0.25">
      <c r="A25" s="83" t="s">
        <v>54</v>
      </c>
      <c r="B25" s="83" t="s">
        <v>55</v>
      </c>
      <c r="C25" s="84" t="s">
        <v>56</v>
      </c>
      <c r="D25" s="85" t="s">
        <v>57</v>
      </c>
      <c r="E25" s="86">
        <v>2977820</v>
      </c>
      <c r="F25" s="85">
        <v>2779820</v>
      </c>
      <c r="G25" s="85">
        <v>2154500</v>
      </c>
      <c r="H25" s="85">
        <v>36000</v>
      </c>
      <c r="I25" s="85">
        <v>198000</v>
      </c>
      <c r="J25" s="86">
        <v>0</v>
      </c>
      <c r="K25" s="85">
        <v>0</v>
      </c>
      <c r="L25" s="85">
        <v>0</v>
      </c>
      <c r="M25" s="85">
        <v>0</v>
      </c>
      <c r="N25" s="85">
        <v>0</v>
      </c>
      <c r="O25" s="85">
        <v>0</v>
      </c>
      <c r="P25" s="86">
        <v>2977820</v>
      </c>
    </row>
    <row r="26" spans="1:16" ht="52.5" customHeight="1" x14ac:dyDescent="0.25">
      <c r="A26" s="83" t="s">
        <v>58</v>
      </c>
      <c r="B26" s="83" t="s">
        <v>59</v>
      </c>
      <c r="C26" s="84" t="s">
        <v>60</v>
      </c>
      <c r="D26" s="85" t="s">
        <v>61</v>
      </c>
      <c r="E26" s="86">
        <v>200000</v>
      </c>
      <c r="F26" s="85">
        <v>200000</v>
      </c>
      <c r="G26" s="85">
        <v>0</v>
      </c>
      <c r="H26" s="85">
        <v>0</v>
      </c>
      <c r="I26" s="85">
        <v>0</v>
      </c>
      <c r="J26" s="86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</v>
      </c>
      <c r="P26" s="86">
        <v>200000</v>
      </c>
    </row>
    <row r="27" spans="1:16" ht="51" customHeight="1" x14ac:dyDescent="0.25">
      <c r="A27" s="77" t="s">
        <v>62</v>
      </c>
      <c r="B27" s="78"/>
      <c r="C27" s="79"/>
      <c r="D27" s="80" t="s">
        <v>63</v>
      </c>
      <c r="E27" s="81">
        <v>298089318</v>
      </c>
      <c r="F27" s="82">
        <v>296511237</v>
      </c>
      <c r="G27" s="82">
        <v>183247639</v>
      </c>
      <c r="H27" s="82">
        <v>36639731</v>
      </c>
      <c r="I27" s="82">
        <v>1578081</v>
      </c>
      <c r="J27" s="81">
        <v>16729255.16</v>
      </c>
      <c r="K27" s="82">
        <v>15022207</v>
      </c>
      <c r="L27" s="82">
        <v>1707048.1600000001</v>
      </c>
      <c r="M27" s="82">
        <v>0</v>
      </c>
      <c r="N27" s="82">
        <v>823500</v>
      </c>
      <c r="O27" s="82">
        <v>15022207</v>
      </c>
      <c r="P27" s="81">
        <v>314818573.16000003</v>
      </c>
    </row>
    <row r="28" spans="1:16" ht="61.5" customHeight="1" x14ac:dyDescent="0.25">
      <c r="A28" s="77" t="s">
        <v>64</v>
      </c>
      <c r="B28" s="78"/>
      <c r="C28" s="79"/>
      <c r="D28" s="80" t="s">
        <v>63</v>
      </c>
      <c r="E28" s="81">
        <v>298089318</v>
      </c>
      <c r="F28" s="82">
        <v>296511237</v>
      </c>
      <c r="G28" s="82">
        <v>183247639</v>
      </c>
      <c r="H28" s="82">
        <v>36639731</v>
      </c>
      <c r="I28" s="82">
        <v>1578081</v>
      </c>
      <c r="J28" s="81">
        <v>16729255.16</v>
      </c>
      <c r="K28" s="82">
        <v>15022207</v>
      </c>
      <c r="L28" s="82">
        <v>1707048.1600000001</v>
      </c>
      <c r="M28" s="82">
        <v>0</v>
      </c>
      <c r="N28" s="82">
        <v>823500</v>
      </c>
      <c r="O28" s="82">
        <v>15022207</v>
      </c>
      <c r="P28" s="81">
        <v>314818573.16000003</v>
      </c>
    </row>
    <row r="29" spans="1:16" ht="55.5" customHeight="1" x14ac:dyDescent="0.25">
      <c r="A29" s="83" t="s">
        <v>65</v>
      </c>
      <c r="B29" s="83" t="s">
        <v>66</v>
      </c>
      <c r="C29" s="84" t="s">
        <v>28</v>
      </c>
      <c r="D29" s="85" t="s">
        <v>67</v>
      </c>
      <c r="E29" s="86">
        <v>9309330</v>
      </c>
      <c r="F29" s="85">
        <v>9309330</v>
      </c>
      <c r="G29" s="85">
        <v>6912990</v>
      </c>
      <c r="H29" s="85">
        <v>283530</v>
      </c>
      <c r="I29" s="85">
        <v>0</v>
      </c>
      <c r="J29" s="86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6">
        <v>9309330</v>
      </c>
    </row>
    <row r="30" spans="1:16" ht="61.5" customHeight="1" x14ac:dyDescent="0.25">
      <c r="A30" s="83" t="s">
        <v>68</v>
      </c>
      <c r="B30" s="83" t="s">
        <v>69</v>
      </c>
      <c r="C30" s="84" t="s">
        <v>70</v>
      </c>
      <c r="D30" s="85" t="s">
        <v>71</v>
      </c>
      <c r="E30" s="86">
        <v>52296891</v>
      </c>
      <c r="F30" s="85">
        <v>51676010</v>
      </c>
      <c r="G30" s="85">
        <v>32429144</v>
      </c>
      <c r="H30" s="85">
        <v>6104681</v>
      </c>
      <c r="I30" s="85">
        <v>620881</v>
      </c>
      <c r="J30" s="86">
        <v>10300</v>
      </c>
      <c r="K30" s="85">
        <v>0</v>
      </c>
      <c r="L30" s="85">
        <v>10300</v>
      </c>
      <c r="M30" s="85">
        <v>0</v>
      </c>
      <c r="N30" s="85">
        <v>0</v>
      </c>
      <c r="O30" s="85">
        <v>0</v>
      </c>
      <c r="P30" s="86">
        <v>52307191</v>
      </c>
    </row>
    <row r="31" spans="1:16" ht="75.75" customHeight="1" x14ac:dyDescent="0.25">
      <c r="A31" s="83" t="s">
        <v>72</v>
      </c>
      <c r="B31" s="83" t="s">
        <v>73</v>
      </c>
      <c r="C31" s="84" t="s">
        <v>74</v>
      </c>
      <c r="D31" s="85" t="s">
        <v>75</v>
      </c>
      <c r="E31" s="86">
        <v>72397093</v>
      </c>
      <c r="F31" s="85">
        <v>71917893</v>
      </c>
      <c r="G31" s="85">
        <v>33705889</v>
      </c>
      <c r="H31" s="85">
        <v>16649541</v>
      </c>
      <c r="I31" s="85">
        <v>479200</v>
      </c>
      <c r="J31" s="86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6">
        <v>72397093</v>
      </c>
    </row>
    <row r="32" spans="1:16" ht="61.5" customHeight="1" x14ac:dyDescent="0.25">
      <c r="A32" s="83" t="s">
        <v>260</v>
      </c>
      <c r="B32" s="83" t="s">
        <v>261</v>
      </c>
      <c r="C32" s="84" t="s">
        <v>74</v>
      </c>
      <c r="D32" s="85" t="s">
        <v>262</v>
      </c>
      <c r="E32" s="86">
        <v>87574300</v>
      </c>
      <c r="F32" s="85">
        <v>87574300</v>
      </c>
      <c r="G32" s="85">
        <v>71782215</v>
      </c>
      <c r="H32" s="85">
        <v>0</v>
      </c>
      <c r="I32" s="85">
        <v>0</v>
      </c>
      <c r="J32" s="86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6">
        <v>87574300</v>
      </c>
    </row>
    <row r="33" spans="1:16" ht="62.25" customHeight="1" x14ac:dyDescent="0.25">
      <c r="A33" s="83" t="s">
        <v>76</v>
      </c>
      <c r="B33" s="83" t="s">
        <v>77</v>
      </c>
      <c r="C33" s="84" t="s">
        <v>78</v>
      </c>
      <c r="D33" s="85" t="s">
        <v>79</v>
      </c>
      <c r="E33" s="86">
        <v>14728663</v>
      </c>
      <c r="F33" s="85">
        <v>14728663</v>
      </c>
      <c r="G33" s="85">
        <v>8157300</v>
      </c>
      <c r="H33" s="85">
        <v>4436407</v>
      </c>
      <c r="I33" s="85">
        <v>0</v>
      </c>
      <c r="J33" s="86">
        <v>23340</v>
      </c>
      <c r="K33" s="85">
        <v>0</v>
      </c>
      <c r="L33" s="85">
        <v>23340</v>
      </c>
      <c r="M33" s="85">
        <v>0</v>
      </c>
      <c r="N33" s="85">
        <v>0</v>
      </c>
      <c r="O33" s="85">
        <v>0</v>
      </c>
      <c r="P33" s="86">
        <v>14752003</v>
      </c>
    </row>
    <row r="34" spans="1:16" ht="54.75" customHeight="1" x14ac:dyDescent="0.25">
      <c r="A34" s="83" t="s">
        <v>80</v>
      </c>
      <c r="B34" s="83" t="s">
        <v>81</v>
      </c>
      <c r="C34" s="84" t="s">
        <v>78</v>
      </c>
      <c r="D34" s="85" t="s">
        <v>82</v>
      </c>
      <c r="E34" s="86">
        <v>8186330</v>
      </c>
      <c r="F34" s="85">
        <v>8140330</v>
      </c>
      <c r="G34" s="85">
        <v>5534766</v>
      </c>
      <c r="H34" s="85">
        <v>1182324</v>
      </c>
      <c r="I34" s="85">
        <v>46000</v>
      </c>
      <c r="J34" s="86">
        <v>823500</v>
      </c>
      <c r="K34" s="85">
        <v>0</v>
      </c>
      <c r="L34" s="85">
        <v>823500</v>
      </c>
      <c r="M34" s="85">
        <v>0</v>
      </c>
      <c r="N34" s="85">
        <v>823500</v>
      </c>
      <c r="O34" s="85">
        <v>0</v>
      </c>
      <c r="P34" s="86">
        <v>9009830</v>
      </c>
    </row>
    <row r="35" spans="1:16" ht="61.5" customHeight="1" x14ac:dyDescent="0.25">
      <c r="A35" s="83" t="s">
        <v>83</v>
      </c>
      <c r="B35" s="83" t="s">
        <v>84</v>
      </c>
      <c r="C35" s="84" t="s">
        <v>85</v>
      </c>
      <c r="D35" s="85" t="s">
        <v>86</v>
      </c>
      <c r="E35" s="86">
        <v>41720</v>
      </c>
      <c r="F35" s="85">
        <v>41720</v>
      </c>
      <c r="G35" s="85">
        <v>0</v>
      </c>
      <c r="H35" s="85">
        <v>0</v>
      </c>
      <c r="I35" s="85">
        <v>0</v>
      </c>
      <c r="J35" s="86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6">
        <v>41720</v>
      </c>
    </row>
    <row r="36" spans="1:16" ht="61.5" customHeight="1" x14ac:dyDescent="0.25">
      <c r="A36" s="83" t="s">
        <v>87</v>
      </c>
      <c r="B36" s="83" t="s">
        <v>88</v>
      </c>
      <c r="C36" s="84" t="s">
        <v>85</v>
      </c>
      <c r="D36" s="85" t="s">
        <v>89</v>
      </c>
      <c r="E36" s="86">
        <v>214250</v>
      </c>
      <c r="F36" s="85">
        <v>214250</v>
      </c>
      <c r="G36" s="85">
        <v>99000</v>
      </c>
      <c r="H36" s="85">
        <v>73620</v>
      </c>
      <c r="I36" s="85">
        <v>0</v>
      </c>
      <c r="J36" s="86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6">
        <v>214250</v>
      </c>
    </row>
    <row r="37" spans="1:16" ht="74.25" customHeight="1" x14ac:dyDescent="0.25">
      <c r="A37" s="83" t="s">
        <v>263</v>
      </c>
      <c r="B37" s="83" t="s">
        <v>264</v>
      </c>
      <c r="C37" s="84" t="s">
        <v>85</v>
      </c>
      <c r="D37" s="85" t="s">
        <v>265</v>
      </c>
      <c r="E37" s="86">
        <v>982514</v>
      </c>
      <c r="F37" s="85">
        <v>982514</v>
      </c>
      <c r="G37" s="85">
        <v>805340</v>
      </c>
      <c r="H37" s="85">
        <v>0</v>
      </c>
      <c r="I37" s="85">
        <v>0</v>
      </c>
      <c r="J37" s="86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6">
        <v>982514</v>
      </c>
    </row>
    <row r="38" spans="1:16" ht="120" customHeight="1" x14ac:dyDescent="0.25">
      <c r="A38" s="83" t="s">
        <v>90</v>
      </c>
      <c r="B38" s="83" t="s">
        <v>91</v>
      </c>
      <c r="C38" s="84" t="s">
        <v>85</v>
      </c>
      <c r="D38" s="85" t="s">
        <v>92</v>
      </c>
      <c r="E38" s="86">
        <v>860981</v>
      </c>
      <c r="F38" s="85">
        <v>860981</v>
      </c>
      <c r="G38" s="85">
        <v>662726</v>
      </c>
      <c r="H38" s="85">
        <v>30180</v>
      </c>
      <c r="I38" s="85">
        <v>0</v>
      </c>
      <c r="J38" s="86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6">
        <v>860981</v>
      </c>
    </row>
    <row r="39" spans="1:16" ht="127.5" customHeight="1" x14ac:dyDescent="0.25">
      <c r="A39" s="83" t="s">
        <v>93</v>
      </c>
      <c r="B39" s="83" t="s">
        <v>94</v>
      </c>
      <c r="C39" s="84" t="s">
        <v>85</v>
      </c>
      <c r="D39" s="85" t="s">
        <v>95</v>
      </c>
      <c r="E39" s="86">
        <v>0</v>
      </c>
      <c r="F39" s="85">
        <v>0</v>
      </c>
      <c r="G39" s="85">
        <v>0</v>
      </c>
      <c r="H39" s="85">
        <v>0</v>
      </c>
      <c r="I39" s="85">
        <v>0</v>
      </c>
      <c r="J39" s="86">
        <v>200000</v>
      </c>
      <c r="K39" s="85">
        <v>200000</v>
      </c>
      <c r="L39" s="85">
        <v>0</v>
      </c>
      <c r="M39" s="85">
        <v>0</v>
      </c>
      <c r="N39" s="85">
        <v>0</v>
      </c>
      <c r="O39" s="85">
        <v>200000</v>
      </c>
      <c r="P39" s="86">
        <v>200000</v>
      </c>
    </row>
    <row r="40" spans="1:16" ht="108" customHeight="1" x14ac:dyDescent="0.25">
      <c r="A40" s="83" t="s">
        <v>308</v>
      </c>
      <c r="B40" s="83" t="s">
        <v>309</v>
      </c>
      <c r="C40" s="84" t="s">
        <v>85</v>
      </c>
      <c r="D40" s="85" t="s">
        <v>310</v>
      </c>
      <c r="E40" s="86">
        <v>230500</v>
      </c>
      <c r="F40" s="85">
        <v>230500</v>
      </c>
      <c r="G40" s="85">
        <v>188934</v>
      </c>
      <c r="H40" s="85">
        <v>0</v>
      </c>
      <c r="I40" s="85">
        <v>0</v>
      </c>
      <c r="J40" s="86">
        <v>0</v>
      </c>
      <c r="K40" s="85">
        <v>0</v>
      </c>
      <c r="L40" s="85">
        <v>0</v>
      </c>
      <c r="M40" s="85">
        <v>0</v>
      </c>
      <c r="N40" s="85">
        <v>0</v>
      </c>
      <c r="O40" s="85">
        <v>0</v>
      </c>
      <c r="P40" s="86">
        <v>230500</v>
      </c>
    </row>
    <row r="41" spans="1:16" ht="109.5" customHeight="1" x14ac:dyDescent="0.25">
      <c r="A41" s="83" t="s">
        <v>96</v>
      </c>
      <c r="B41" s="83" t="s">
        <v>97</v>
      </c>
      <c r="C41" s="84" t="s">
        <v>85</v>
      </c>
      <c r="D41" s="85" t="s">
        <v>98</v>
      </c>
      <c r="E41" s="86">
        <v>0</v>
      </c>
      <c r="F41" s="85">
        <v>0</v>
      </c>
      <c r="G41" s="85">
        <v>0</v>
      </c>
      <c r="H41" s="85">
        <v>0</v>
      </c>
      <c r="I41" s="85">
        <v>0</v>
      </c>
      <c r="J41" s="86">
        <v>1200000</v>
      </c>
      <c r="K41" s="85">
        <v>1200000</v>
      </c>
      <c r="L41" s="85">
        <v>0</v>
      </c>
      <c r="M41" s="85">
        <v>0</v>
      </c>
      <c r="N41" s="85">
        <v>0</v>
      </c>
      <c r="O41" s="85">
        <v>1200000</v>
      </c>
      <c r="P41" s="86">
        <v>1200000</v>
      </c>
    </row>
    <row r="42" spans="1:16" ht="114" customHeight="1" x14ac:dyDescent="0.25">
      <c r="A42" s="83" t="s">
        <v>284</v>
      </c>
      <c r="B42" s="83" t="s">
        <v>285</v>
      </c>
      <c r="C42" s="84" t="s">
        <v>85</v>
      </c>
      <c r="D42" s="85" t="s">
        <v>334</v>
      </c>
      <c r="E42" s="86">
        <v>0</v>
      </c>
      <c r="F42" s="85">
        <v>0</v>
      </c>
      <c r="G42" s="85">
        <v>0</v>
      </c>
      <c r="H42" s="85">
        <v>0</v>
      </c>
      <c r="I42" s="85">
        <v>0</v>
      </c>
      <c r="J42" s="86">
        <v>249031.12</v>
      </c>
      <c r="K42" s="85">
        <v>0</v>
      </c>
      <c r="L42" s="85">
        <v>249031.12</v>
      </c>
      <c r="M42" s="85">
        <v>0</v>
      </c>
      <c r="N42" s="85">
        <v>0</v>
      </c>
      <c r="O42" s="85">
        <v>0</v>
      </c>
      <c r="P42" s="86">
        <v>249031.12</v>
      </c>
    </row>
    <row r="43" spans="1:16" ht="84.75" customHeight="1" x14ac:dyDescent="0.25">
      <c r="A43" s="83" t="s">
        <v>286</v>
      </c>
      <c r="B43" s="83" t="s">
        <v>287</v>
      </c>
      <c r="C43" s="84" t="s">
        <v>85</v>
      </c>
      <c r="D43" s="85" t="s">
        <v>288</v>
      </c>
      <c r="E43" s="86">
        <v>0</v>
      </c>
      <c r="F43" s="85">
        <v>0</v>
      </c>
      <c r="G43" s="85">
        <v>0</v>
      </c>
      <c r="H43" s="85">
        <v>0</v>
      </c>
      <c r="I43" s="85">
        <v>0</v>
      </c>
      <c r="J43" s="86">
        <v>2622207</v>
      </c>
      <c r="K43" s="85">
        <v>2622207</v>
      </c>
      <c r="L43" s="85">
        <v>0</v>
      </c>
      <c r="M43" s="85">
        <v>0</v>
      </c>
      <c r="N43" s="85">
        <v>0</v>
      </c>
      <c r="O43" s="85">
        <v>2622207</v>
      </c>
      <c r="P43" s="86">
        <v>2622207</v>
      </c>
    </row>
    <row r="44" spans="1:16" ht="87" customHeight="1" x14ac:dyDescent="0.25">
      <c r="A44" s="83" t="s">
        <v>99</v>
      </c>
      <c r="B44" s="83" t="s">
        <v>100</v>
      </c>
      <c r="C44" s="84" t="s">
        <v>85</v>
      </c>
      <c r="D44" s="85" t="s">
        <v>101</v>
      </c>
      <c r="E44" s="86">
        <v>0</v>
      </c>
      <c r="F44" s="85">
        <v>0</v>
      </c>
      <c r="G44" s="85">
        <v>0</v>
      </c>
      <c r="H44" s="85">
        <v>0</v>
      </c>
      <c r="I44" s="85">
        <v>0</v>
      </c>
      <c r="J44" s="86">
        <v>11000000</v>
      </c>
      <c r="K44" s="85">
        <v>11000000</v>
      </c>
      <c r="L44" s="85">
        <v>0</v>
      </c>
      <c r="M44" s="85">
        <v>0</v>
      </c>
      <c r="N44" s="85">
        <v>0</v>
      </c>
      <c r="O44" s="85">
        <v>11000000</v>
      </c>
      <c r="P44" s="86">
        <v>11000000</v>
      </c>
    </row>
    <row r="45" spans="1:16" ht="111" customHeight="1" x14ac:dyDescent="0.25">
      <c r="A45" s="83" t="s">
        <v>270</v>
      </c>
      <c r="B45" s="83" t="s">
        <v>271</v>
      </c>
      <c r="C45" s="84" t="s">
        <v>85</v>
      </c>
      <c r="D45" s="85" t="s">
        <v>272</v>
      </c>
      <c r="E45" s="86">
        <v>9453700</v>
      </c>
      <c r="F45" s="85">
        <v>9453700</v>
      </c>
      <c r="G45" s="85">
        <v>7748935</v>
      </c>
      <c r="H45" s="85">
        <v>0</v>
      </c>
      <c r="I45" s="85">
        <v>0</v>
      </c>
      <c r="J45" s="86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6">
        <v>9453700</v>
      </c>
    </row>
    <row r="46" spans="1:16" ht="76.5" customHeight="1" x14ac:dyDescent="0.25">
      <c r="A46" s="83" t="s">
        <v>273</v>
      </c>
      <c r="B46" s="83" t="s">
        <v>274</v>
      </c>
      <c r="C46" s="84" t="s">
        <v>85</v>
      </c>
      <c r="D46" s="85" t="s">
        <v>275</v>
      </c>
      <c r="E46" s="86">
        <v>0</v>
      </c>
      <c r="F46" s="85">
        <v>0</v>
      </c>
      <c r="G46" s="85">
        <v>0</v>
      </c>
      <c r="H46" s="85">
        <v>0</v>
      </c>
      <c r="I46" s="85">
        <v>0</v>
      </c>
      <c r="J46" s="86">
        <v>551277.04</v>
      </c>
      <c r="K46" s="85">
        <v>0</v>
      </c>
      <c r="L46" s="85">
        <v>551277.04</v>
      </c>
      <c r="M46" s="85">
        <v>0</v>
      </c>
      <c r="N46" s="85">
        <v>0</v>
      </c>
      <c r="O46" s="85">
        <v>0</v>
      </c>
      <c r="P46" s="86">
        <v>551277.04</v>
      </c>
    </row>
    <row r="47" spans="1:16" ht="75" customHeight="1" x14ac:dyDescent="0.25">
      <c r="A47" s="83" t="s">
        <v>266</v>
      </c>
      <c r="B47" s="83" t="s">
        <v>267</v>
      </c>
      <c r="C47" s="84" t="s">
        <v>85</v>
      </c>
      <c r="D47" s="85" t="s">
        <v>268</v>
      </c>
      <c r="E47" s="86">
        <v>8780100</v>
      </c>
      <c r="F47" s="85">
        <v>8780100</v>
      </c>
      <c r="G47" s="85">
        <v>0</v>
      </c>
      <c r="H47" s="85">
        <v>0</v>
      </c>
      <c r="I47" s="85">
        <v>0</v>
      </c>
      <c r="J47" s="86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6">
        <v>8780100</v>
      </c>
    </row>
    <row r="48" spans="1:16" ht="98.25" customHeight="1" x14ac:dyDescent="0.25">
      <c r="A48" s="83" t="s">
        <v>102</v>
      </c>
      <c r="B48" s="83" t="s">
        <v>103</v>
      </c>
      <c r="C48" s="84" t="s">
        <v>104</v>
      </c>
      <c r="D48" s="85" t="s">
        <v>105</v>
      </c>
      <c r="E48" s="86">
        <v>724600</v>
      </c>
      <c r="F48" s="85">
        <v>684600</v>
      </c>
      <c r="G48" s="85">
        <v>0</v>
      </c>
      <c r="H48" s="85">
        <v>0</v>
      </c>
      <c r="I48" s="85">
        <v>40000</v>
      </c>
      <c r="J48" s="86">
        <v>0</v>
      </c>
      <c r="K48" s="85">
        <v>0</v>
      </c>
      <c r="L48" s="85">
        <v>0</v>
      </c>
      <c r="M48" s="85">
        <v>0</v>
      </c>
      <c r="N48" s="85">
        <v>0</v>
      </c>
      <c r="O48" s="85">
        <v>0</v>
      </c>
      <c r="P48" s="86">
        <v>724600</v>
      </c>
    </row>
    <row r="49" spans="1:16" ht="81.75" customHeight="1" x14ac:dyDescent="0.25">
      <c r="A49" s="83" t="s">
        <v>106</v>
      </c>
      <c r="B49" s="83" t="s">
        <v>107</v>
      </c>
      <c r="C49" s="84" t="s">
        <v>104</v>
      </c>
      <c r="D49" s="85" t="s">
        <v>108</v>
      </c>
      <c r="E49" s="86">
        <v>737100</v>
      </c>
      <c r="F49" s="85">
        <v>737100</v>
      </c>
      <c r="G49" s="85">
        <v>0</v>
      </c>
      <c r="H49" s="85">
        <v>0</v>
      </c>
      <c r="I49" s="85">
        <v>0</v>
      </c>
      <c r="J49" s="86">
        <v>0</v>
      </c>
      <c r="K49" s="85">
        <v>0</v>
      </c>
      <c r="L49" s="85">
        <v>0</v>
      </c>
      <c r="M49" s="85">
        <v>0</v>
      </c>
      <c r="N49" s="85">
        <v>0</v>
      </c>
      <c r="O49" s="85">
        <v>0</v>
      </c>
      <c r="P49" s="86">
        <v>737100</v>
      </c>
    </row>
    <row r="50" spans="1:16" ht="61.5" customHeight="1" x14ac:dyDescent="0.25">
      <c r="A50" s="83" t="s">
        <v>109</v>
      </c>
      <c r="B50" s="83" t="s">
        <v>110</v>
      </c>
      <c r="C50" s="84" t="s">
        <v>111</v>
      </c>
      <c r="D50" s="85" t="s">
        <v>112</v>
      </c>
      <c r="E50" s="86">
        <v>4262830</v>
      </c>
      <c r="F50" s="85">
        <v>4262830</v>
      </c>
      <c r="G50" s="85">
        <v>2699370</v>
      </c>
      <c r="H50" s="85">
        <v>752290</v>
      </c>
      <c r="I50" s="85">
        <v>0</v>
      </c>
      <c r="J50" s="86">
        <v>0</v>
      </c>
      <c r="K50" s="85">
        <v>0</v>
      </c>
      <c r="L50" s="85">
        <v>0</v>
      </c>
      <c r="M50" s="85">
        <v>0</v>
      </c>
      <c r="N50" s="85">
        <v>0</v>
      </c>
      <c r="O50" s="85">
        <v>0</v>
      </c>
      <c r="P50" s="86">
        <v>4262830</v>
      </c>
    </row>
    <row r="51" spans="1:16" ht="61.5" customHeight="1" x14ac:dyDescent="0.25">
      <c r="A51" s="83" t="s">
        <v>113</v>
      </c>
      <c r="B51" s="83" t="s">
        <v>114</v>
      </c>
      <c r="C51" s="84" t="s">
        <v>111</v>
      </c>
      <c r="D51" s="85" t="s">
        <v>115</v>
      </c>
      <c r="E51" s="86">
        <v>576456</v>
      </c>
      <c r="F51" s="85">
        <v>576456</v>
      </c>
      <c r="G51" s="85">
        <v>384300</v>
      </c>
      <c r="H51" s="85">
        <v>42466</v>
      </c>
      <c r="I51" s="85">
        <v>0</v>
      </c>
      <c r="J51" s="86">
        <v>0</v>
      </c>
      <c r="K51" s="85">
        <v>0</v>
      </c>
      <c r="L51" s="85">
        <v>0</v>
      </c>
      <c r="M51" s="85">
        <v>0</v>
      </c>
      <c r="N51" s="85">
        <v>0</v>
      </c>
      <c r="O51" s="85">
        <v>0</v>
      </c>
      <c r="P51" s="86">
        <v>576456</v>
      </c>
    </row>
    <row r="52" spans="1:16" ht="56.25" customHeight="1" x14ac:dyDescent="0.25">
      <c r="A52" s="83" t="s">
        <v>116</v>
      </c>
      <c r="B52" s="83" t="s">
        <v>117</v>
      </c>
      <c r="C52" s="84" t="s">
        <v>118</v>
      </c>
      <c r="D52" s="85" t="s">
        <v>119</v>
      </c>
      <c r="E52" s="86">
        <v>18146028</v>
      </c>
      <c r="F52" s="85">
        <v>17754028</v>
      </c>
      <c r="G52" s="85">
        <v>8500560</v>
      </c>
      <c r="H52" s="85">
        <v>5912108</v>
      </c>
      <c r="I52" s="85">
        <v>392000</v>
      </c>
      <c r="J52" s="86">
        <v>49600</v>
      </c>
      <c r="K52" s="85">
        <v>0</v>
      </c>
      <c r="L52" s="85">
        <v>49600</v>
      </c>
      <c r="M52" s="85">
        <v>0</v>
      </c>
      <c r="N52" s="85">
        <v>0</v>
      </c>
      <c r="O52" s="85">
        <v>0</v>
      </c>
      <c r="P52" s="86">
        <v>18195628</v>
      </c>
    </row>
    <row r="53" spans="1:16" ht="71.25" customHeight="1" x14ac:dyDescent="0.25">
      <c r="A53" s="83" t="s">
        <v>120</v>
      </c>
      <c r="B53" s="83" t="s">
        <v>121</v>
      </c>
      <c r="C53" s="84" t="s">
        <v>122</v>
      </c>
      <c r="D53" s="85" t="s">
        <v>123</v>
      </c>
      <c r="E53" s="86">
        <v>527330</v>
      </c>
      <c r="F53" s="85">
        <v>527330</v>
      </c>
      <c r="G53" s="85">
        <v>0</v>
      </c>
      <c r="H53" s="85">
        <v>0</v>
      </c>
      <c r="I53" s="85">
        <v>0</v>
      </c>
      <c r="J53" s="86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6">
        <v>527330</v>
      </c>
    </row>
    <row r="54" spans="1:16" ht="60" customHeight="1" x14ac:dyDescent="0.25">
      <c r="A54" s="83" t="s">
        <v>124</v>
      </c>
      <c r="B54" s="83" t="s">
        <v>125</v>
      </c>
      <c r="C54" s="84" t="s">
        <v>126</v>
      </c>
      <c r="D54" s="85" t="s">
        <v>127</v>
      </c>
      <c r="E54" s="86">
        <v>5882072</v>
      </c>
      <c r="F54" s="85">
        <v>5882072</v>
      </c>
      <c r="G54" s="85">
        <v>3636170</v>
      </c>
      <c r="H54" s="85">
        <v>1172584</v>
      </c>
      <c r="I54" s="85">
        <v>0</v>
      </c>
      <c r="J54" s="86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6">
        <v>5882072</v>
      </c>
    </row>
    <row r="55" spans="1:16" ht="61.5" customHeight="1" x14ac:dyDescent="0.25">
      <c r="A55" s="83" t="s">
        <v>128</v>
      </c>
      <c r="B55" s="83" t="s">
        <v>129</v>
      </c>
      <c r="C55" s="84" t="s">
        <v>126</v>
      </c>
      <c r="D55" s="85" t="s">
        <v>130</v>
      </c>
      <c r="E55" s="86">
        <v>1641530</v>
      </c>
      <c r="F55" s="85">
        <v>1641530</v>
      </c>
      <c r="G55" s="85">
        <v>0</v>
      </c>
      <c r="H55" s="85">
        <v>0</v>
      </c>
      <c r="I55" s="85">
        <v>0</v>
      </c>
      <c r="J55" s="86">
        <v>0</v>
      </c>
      <c r="K55" s="85">
        <v>0</v>
      </c>
      <c r="L55" s="85">
        <v>0</v>
      </c>
      <c r="M55" s="85">
        <v>0</v>
      </c>
      <c r="N55" s="85">
        <v>0</v>
      </c>
      <c r="O55" s="85">
        <v>0</v>
      </c>
      <c r="P55" s="86">
        <v>1641530</v>
      </c>
    </row>
    <row r="56" spans="1:16" ht="48.75" customHeight="1" x14ac:dyDescent="0.25">
      <c r="A56" s="83" t="s">
        <v>131</v>
      </c>
      <c r="B56" s="83" t="s">
        <v>132</v>
      </c>
      <c r="C56" s="84" t="s">
        <v>126</v>
      </c>
      <c r="D56" s="85" t="s">
        <v>133</v>
      </c>
      <c r="E56" s="86">
        <v>535000</v>
      </c>
      <c r="F56" s="85">
        <v>535000</v>
      </c>
      <c r="G56" s="85">
        <v>0</v>
      </c>
      <c r="H56" s="85">
        <v>0</v>
      </c>
      <c r="I56" s="85">
        <v>0</v>
      </c>
      <c r="J56" s="86">
        <v>0</v>
      </c>
      <c r="K56" s="85">
        <v>0</v>
      </c>
      <c r="L56" s="85">
        <v>0</v>
      </c>
      <c r="M56" s="85">
        <v>0</v>
      </c>
      <c r="N56" s="85">
        <v>0</v>
      </c>
      <c r="O56" s="85">
        <v>0</v>
      </c>
      <c r="P56" s="86">
        <v>535000</v>
      </c>
    </row>
    <row r="57" spans="1:16" ht="87.75" customHeight="1" x14ac:dyDescent="0.25">
      <c r="A57" s="77" t="s">
        <v>134</v>
      </c>
      <c r="B57" s="78"/>
      <c r="C57" s="79"/>
      <c r="D57" s="80" t="s">
        <v>135</v>
      </c>
      <c r="E57" s="81">
        <v>40551163.969999999</v>
      </c>
      <c r="F57" s="82">
        <v>40551163.969999999</v>
      </c>
      <c r="G57" s="82">
        <v>19461020</v>
      </c>
      <c r="H57" s="82">
        <v>459500</v>
      </c>
      <c r="I57" s="82">
        <v>0</v>
      </c>
      <c r="J57" s="81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  <c r="P57" s="81">
        <v>40551163.969999999</v>
      </c>
    </row>
    <row r="58" spans="1:16" ht="95.25" customHeight="1" x14ac:dyDescent="0.25">
      <c r="A58" s="77" t="s">
        <v>136</v>
      </c>
      <c r="B58" s="78"/>
      <c r="C58" s="79"/>
      <c r="D58" s="80" t="s">
        <v>135</v>
      </c>
      <c r="E58" s="81">
        <v>40551163.969999999</v>
      </c>
      <c r="F58" s="82">
        <v>40551163.969999999</v>
      </c>
      <c r="G58" s="82">
        <v>19461020</v>
      </c>
      <c r="H58" s="82">
        <v>459500</v>
      </c>
      <c r="I58" s="82">
        <v>0</v>
      </c>
      <c r="J58" s="81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1">
        <v>40551163.969999999</v>
      </c>
    </row>
    <row r="59" spans="1:16" ht="90.75" customHeight="1" x14ac:dyDescent="0.25">
      <c r="A59" s="83" t="s">
        <v>137</v>
      </c>
      <c r="B59" s="83" t="s">
        <v>66</v>
      </c>
      <c r="C59" s="84" t="s">
        <v>28</v>
      </c>
      <c r="D59" s="85" t="s">
        <v>67</v>
      </c>
      <c r="E59" s="86">
        <v>7678710</v>
      </c>
      <c r="F59" s="85">
        <v>7678710</v>
      </c>
      <c r="G59" s="85">
        <v>6098490</v>
      </c>
      <c r="H59" s="85">
        <v>1300</v>
      </c>
      <c r="I59" s="85">
        <v>0</v>
      </c>
      <c r="J59" s="86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6">
        <v>7678710</v>
      </c>
    </row>
    <row r="60" spans="1:16" ht="117" customHeight="1" x14ac:dyDescent="0.25">
      <c r="A60" s="83" t="s">
        <v>138</v>
      </c>
      <c r="B60" s="83" t="s">
        <v>139</v>
      </c>
      <c r="C60" s="84" t="s">
        <v>77</v>
      </c>
      <c r="D60" s="85" t="s">
        <v>140</v>
      </c>
      <c r="E60" s="86">
        <v>30000</v>
      </c>
      <c r="F60" s="85">
        <v>30000</v>
      </c>
      <c r="G60" s="85">
        <v>0</v>
      </c>
      <c r="H60" s="85">
        <v>0</v>
      </c>
      <c r="I60" s="85">
        <v>0</v>
      </c>
      <c r="J60" s="86">
        <v>0</v>
      </c>
      <c r="K60" s="85">
        <v>0</v>
      </c>
      <c r="L60" s="85">
        <v>0</v>
      </c>
      <c r="M60" s="85">
        <v>0</v>
      </c>
      <c r="N60" s="85">
        <v>0</v>
      </c>
      <c r="O60" s="85">
        <v>0</v>
      </c>
      <c r="P60" s="86">
        <v>30000</v>
      </c>
    </row>
    <row r="61" spans="1:16" ht="117.75" customHeight="1" x14ac:dyDescent="0.25">
      <c r="A61" s="83" t="s">
        <v>141</v>
      </c>
      <c r="B61" s="83" t="s">
        <v>142</v>
      </c>
      <c r="C61" s="84" t="s">
        <v>77</v>
      </c>
      <c r="D61" s="85" t="s">
        <v>143</v>
      </c>
      <c r="E61" s="86">
        <v>83475</v>
      </c>
      <c r="F61" s="85">
        <v>83475</v>
      </c>
      <c r="G61" s="85">
        <v>0</v>
      </c>
      <c r="H61" s="85">
        <v>0</v>
      </c>
      <c r="I61" s="85">
        <v>0</v>
      </c>
      <c r="J61" s="86">
        <v>0</v>
      </c>
      <c r="K61" s="85">
        <v>0</v>
      </c>
      <c r="L61" s="85">
        <v>0</v>
      </c>
      <c r="M61" s="85">
        <v>0</v>
      </c>
      <c r="N61" s="85">
        <v>0</v>
      </c>
      <c r="O61" s="85">
        <v>0</v>
      </c>
      <c r="P61" s="86">
        <v>83475</v>
      </c>
    </row>
    <row r="62" spans="1:16" ht="86.25" customHeight="1" x14ac:dyDescent="0.25">
      <c r="A62" s="83" t="s">
        <v>144</v>
      </c>
      <c r="B62" s="83" t="s">
        <v>145</v>
      </c>
      <c r="C62" s="84" t="s">
        <v>104</v>
      </c>
      <c r="D62" s="85" t="s">
        <v>146</v>
      </c>
      <c r="E62" s="86">
        <v>16378541</v>
      </c>
      <c r="F62" s="85">
        <v>16378541</v>
      </c>
      <c r="G62" s="85">
        <v>12432830</v>
      </c>
      <c r="H62" s="85">
        <v>458200</v>
      </c>
      <c r="I62" s="85">
        <v>0</v>
      </c>
      <c r="J62" s="86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6">
        <v>16378541</v>
      </c>
    </row>
    <row r="63" spans="1:16" ht="108" customHeight="1" x14ac:dyDescent="0.25">
      <c r="A63" s="83" t="s">
        <v>147</v>
      </c>
      <c r="B63" s="83" t="s">
        <v>107</v>
      </c>
      <c r="C63" s="84" t="s">
        <v>104</v>
      </c>
      <c r="D63" s="85" t="s">
        <v>108</v>
      </c>
      <c r="E63" s="86">
        <v>3000000</v>
      </c>
      <c r="F63" s="85">
        <v>3000000</v>
      </c>
      <c r="G63" s="85">
        <v>0</v>
      </c>
      <c r="H63" s="85">
        <v>0</v>
      </c>
      <c r="I63" s="85">
        <v>0</v>
      </c>
      <c r="J63" s="86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6">
        <v>3000000</v>
      </c>
    </row>
    <row r="64" spans="1:16" ht="66.75" customHeight="1" x14ac:dyDescent="0.25">
      <c r="A64" s="83" t="s">
        <v>148</v>
      </c>
      <c r="B64" s="83" t="s">
        <v>149</v>
      </c>
      <c r="C64" s="84" t="s">
        <v>69</v>
      </c>
      <c r="D64" s="85" t="s">
        <v>150</v>
      </c>
      <c r="E64" s="86">
        <v>2016000</v>
      </c>
      <c r="F64" s="85">
        <v>2016000</v>
      </c>
      <c r="G64" s="85">
        <v>0</v>
      </c>
      <c r="H64" s="85">
        <v>0</v>
      </c>
      <c r="I64" s="85">
        <v>0</v>
      </c>
      <c r="J64" s="86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6">
        <v>2016000</v>
      </c>
    </row>
    <row r="65" spans="1:16" ht="50.25" customHeight="1" x14ac:dyDescent="0.25">
      <c r="A65" s="83" t="s">
        <v>151</v>
      </c>
      <c r="B65" s="83" t="s">
        <v>152</v>
      </c>
      <c r="C65" s="84" t="s">
        <v>153</v>
      </c>
      <c r="D65" s="85" t="s">
        <v>154</v>
      </c>
      <c r="E65" s="86">
        <v>1700000</v>
      </c>
      <c r="F65" s="85">
        <v>1700000</v>
      </c>
      <c r="G65" s="85">
        <v>0</v>
      </c>
      <c r="H65" s="85">
        <v>0</v>
      </c>
      <c r="I65" s="85">
        <v>0</v>
      </c>
      <c r="J65" s="86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  <c r="P65" s="86">
        <v>1700000</v>
      </c>
    </row>
    <row r="66" spans="1:16" ht="90.75" customHeight="1" x14ac:dyDescent="0.25">
      <c r="A66" s="83" t="s">
        <v>155</v>
      </c>
      <c r="B66" s="83" t="s">
        <v>156</v>
      </c>
      <c r="C66" s="84" t="s">
        <v>153</v>
      </c>
      <c r="D66" s="85" t="s">
        <v>157</v>
      </c>
      <c r="E66" s="86">
        <v>270000</v>
      </c>
      <c r="F66" s="85">
        <v>270000</v>
      </c>
      <c r="G66" s="85">
        <v>0</v>
      </c>
      <c r="H66" s="85">
        <v>0</v>
      </c>
      <c r="I66" s="85">
        <v>0</v>
      </c>
      <c r="J66" s="86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6">
        <v>270000</v>
      </c>
    </row>
    <row r="67" spans="1:16" ht="111.75" customHeight="1" x14ac:dyDescent="0.25">
      <c r="A67" s="83" t="s">
        <v>276</v>
      </c>
      <c r="B67" s="83" t="s">
        <v>277</v>
      </c>
      <c r="C67" s="84" t="s">
        <v>153</v>
      </c>
      <c r="D67" s="85" t="s">
        <v>278</v>
      </c>
      <c r="E67" s="86">
        <v>1134233</v>
      </c>
      <c r="F67" s="85">
        <v>1134233</v>
      </c>
      <c r="G67" s="85">
        <v>929700</v>
      </c>
      <c r="H67" s="85">
        <v>0</v>
      </c>
      <c r="I67" s="85">
        <v>0</v>
      </c>
      <c r="J67" s="86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6">
        <v>1134233</v>
      </c>
    </row>
    <row r="68" spans="1:16" ht="61.5" customHeight="1" x14ac:dyDescent="0.25">
      <c r="A68" s="83" t="s">
        <v>158</v>
      </c>
      <c r="B68" s="83" t="s">
        <v>159</v>
      </c>
      <c r="C68" s="84" t="s">
        <v>160</v>
      </c>
      <c r="D68" s="85" t="s">
        <v>161</v>
      </c>
      <c r="E68" s="86">
        <v>520000</v>
      </c>
      <c r="F68" s="85">
        <v>520000</v>
      </c>
      <c r="G68" s="85">
        <v>0</v>
      </c>
      <c r="H68" s="85">
        <v>0</v>
      </c>
      <c r="I68" s="85">
        <v>0</v>
      </c>
      <c r="J68" s="86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6">
        <v>520000</v>
      </c>
    </row>
    <row r="69" spans="1:16" ht="48" customHeight="1" x14ac:dyDescent="0.25">
      <c r="A69" s="83" t="s">
        <v>162</v>
      </c>
      <c r="B69" s="83" t="s">
        <v>163</v>
      </c>
      <c r="C69" s="84" t="s">
        <v>160</v>
      </c>
      <c r="D69" s="85" t="s">
        <v>269</v>
      </c>
      <c r="E69" s="86">
        <v>7740204.9699999988</v>
      </c>
      <c r="F69" s="85">
        <v>7740204.9699999988</v>
      </c>
      <c r="G69" s="85">
        <v>0</v>
      </c>
      <c r="H69" s="85">
        <v>0</v>
      </c>
      <c r="I69" s="85">
        <v>0</v>
      </c>
      <c r="J69" s="86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6">
        <v>7740204.9699999988</v>
      </c>
    </row>
    <row r="70" spans="1:16" ht="51.75" customHeight="1" x14ac:dyDescent="0.25">
      <c r="A70" s="77" t="s">
        <v>165</v>
      </c>
      <c r="B70" s="78"/>
      <c r="C70" s="79"/>
      <c r="D70" s="80" t="s">
        <v>166</v>
      </c>
      <c r="E70" s="81">
        <v>1985526</v>
      </c>
      <c r="F70" s="82">
        <v>1969230</v>
      </c>
      <c r="G70" s="82">
        <v>1571647</v>
      </c>
      <c r="H70" s="82">
        <v>24811</v>
      </c>
      <c r="I70" s="82">
        <v>16296</v>
      </c>
      <c r="J70" s="81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1">
        <v>1985526</v>
      </c>
    </row>
    <row r="71" spans="1:16" ht="48.75" customHeight="1" x14ac:dyDescent="0.25">
      <c r="A71" s="77" t="s">
        <v>167</v>
      </c>
      <c r="B71" s="78"/>
      <c r="C71" s="79"/>
      <c r="D71" s="80" t="s">
        <v>166</v>
      </c>
      <c r="E71" s="81">
        <v>1985526</v>
      </c>
      <c r="F71" s="82">
        <v>1969230</v>
      </c>
      <c r="G71" s="82">
        <v>1571647</v>
      </c>
      <c r="H71" s="82">
        <v>24811</v>
      </c>
      <c r="I71" s="82">
        <v>16296</v>
      </c>
      <c r="J71" s="81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1">
        <v>1985526</v>
      </c>
    </row>
    <row r="72" spans="1:16" ht="48" customHeight="1" x14ac:dyDescent="0.25">
      <c r="A72" s="83" t="s">
        <v>168</v>
      </c>
      <c r="B72" s="83" t="s">
        <v>66</v>
      </c>
      <c r="C72" s="84" t="s">
        <v>28</v>
      </c>
      <c r="D72" s="85" t="s">
        <v>67</v>
      </c>
      <c r="E72" s="86">
        <v>1985526</v>
      </c>
      <c r="F72" s="85">
        <v>1969230</v>
      </c>
      <c r="G72" s="85">
        <v>1571647</v>
      </c>
      <c r="H72" s="85">
        <v>24811</v>
      </c>
      <c r="I72" s="85">
        <v>16296</v>
      </c>
      <c r="J72" s="86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6">
        <v>1985526</v>
      </c>
    </row>
    <row r="73" spans="1:16" ht="61.5" customHeight="1" x14ac:dyDescent="0.25">
      <c r="A73" s="77" t="s">
        <v>169</v>
      </c>
      <c r="B73" s="78"/>
      <c r="C73" s="79"/>
      <c r="D73" s="80" t="s">
        <v>170</v>
      </c>
      <c r="E73" s="81">
        <v>54858782</v>
      </c>
      <c r="F73" s="82">
        <v>29659022</v>
      </c>
      <c r="G73" s="82">
        <v>4133873</v>
      </c>
      <c r="H73" s="82">
        <v>2465784</v>
      </c>
      <c r="I73" s="82">
        <v>25199760</v>
      </c>
      <c r="J73" s="81">
        <v>8027380</v>
      </c>
      <c r="K73" s="82">
        <v>7850580</v>
      </c>
      <c r="L73" s="82">
        <v>176800</v>
      </c>
      <c r="M73" s="82">
        <v>0</v>
      </c>
      <c r="N73" s="82">
        <v>0</v>
      </c>
      <c r="O73" s="82">
        <v>7850580</v>
      </c>
      <c r="P73" s="81">
        <v>62886162</v>
      </c>
    </row>
    <row r="74" spans="1:16" ht="50.25" customHeight="1" x14ac:dyDescent="0.25">
      <c r="A74" s="77" t="s">
        <v>171</v>
      </c>
      <c r="B74" s="78"/>
      <c r="C74" s="79"/>
      <c r="D74" s="80" t="s">
        <v>453</v>
      </c>
      <c r="E74" s="81">
        <v>54858782</v>
      </c>
      <c r="F74" s="82">
        <v>29659022</v>
      </c>
      <c r="G74" s="82">
        <v>4133873</v>
      </c>
      <c r="H74" s="82">
        <v>2465784</v>
      </c>
      <c r="I74" s="82">
        <v>25199760</v>
      </c>
      <c r="J74" s="81">
        <v>8027380</v>
      </c>
      <c r="K74" s="82">
        <v>7850580</v>
      </c>
      <c r="L74" s="82">
        <v>176800</v>
      </c>
      <c r="M74" s="82">
        <v>0</v>
      </c>
      <c r="N74" s="82">
        <v>0</v>
      </c>
      <c r="O74" s="82">
        <v>7850580</v>
      </c>
      <c r="P74" s="81">
        <v>62886162</v>
      </c>
    </row>
    <row r="75" spans="1:16" ht="48.75" customHeight="1" x14ac:dyDescent="0.25">
      <c r="A75" s="83" t="s">
        <v>172</v>
      </c>
      <c r="B75" s="83" t="s">
        <v>66</v>
      </c>
      <c r="C75" s="84" t="s">
        <v>28</v>
      </c>
      <c r="D75" s="85" t="s">
        <v>67</v>
      </c>
      <c r="E75" s="86">
        <v>5564110</v>
      </c>
      <c r="F75" s="85">
        <v>5564110</v>
      </c>
      <c r="G75" s="85">
        <v>4133873</v>
      </c>
      <c r="H75" s="85">
        <v>45784</v>
      </c>
      <c r="I75" s="85">
        <v>0</v>
      </c>
      <c r="J75" s="86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6">
        <v>5564110</v>
      </c>
    </row>
    <row r="76" spans="1:16" ht="61.5" customHeight="1" x14ac:dyDescent="0.25">
      <c r="A76" s="83" t="s">
        <v>173</v>
      </c>
      <c r="B76" s="83" t="s">
        <v>174</v>
      </c>
      <c r="C76" s="84" t="s">
        <v>175</v>
      </c>
      <c r="D76" s="85" t="s">
        <v>176</v>
      </c>
      <c r="E76" s="86">
        <v>140000</v>
      </c>
      <c r="F76" s="85">
        <v>140000</v>
      </c>
      <c r="G76" s="85">
        <v>0</v>
      </c>
      <c r="H76" s="85">
        <v>0</v>
      </c>
      <c r="I76" s="85">
        <v>0</v>
      </c>
      <c r="J76" s="86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6">
        <v>140000</v>
      </c>
    </row>
    <row r="77" spans="1:16" ht="68.25" customHeight="1" x14ac:dyDescent="0.25">
      <c r="A77" s="83" t="s">
        <v>177</v>
      </c>
      <c r="B77" s="83" t="s">
        <v>163</v>
      </c>
      <c r="C77" s="84" t="s">
        <v>160</v>
      </c>
      <c r="D77" s="85" t="s">
        <v>269</v>
      </c>
      <c r="E77" s="86">
        <v>722000</v>
      </c>
      <c r="F77" s="85">
        <v>722000</v>
      </c>
      <c r="G77" s="85">
        <v>0</v>
      </c>
      <c r="H77" s="85">
        <v>0</v>
      </c>
      <c r="I77" s="85">
        <v>0</v>
      </c>
      <c r="J77" s="86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6">
        <v>722000</v>
      </c>
    </row>
    <row r="78" spans="1:16" ht="38.25" customHeight="1" x14ac:dyDescent="0.25">
      <c r="A78" s="83" t="s">
        <v>291</v>
      </c>
      <c r="B78" s="83" t="s">
        <v>117</v>
      </c>
      <c r="C78" s="84" t="s">
        <v>118</v>
      </c>
      <c r="D78" s="85" t="s">
        <v>119</v>
      </c>
      <c r="E78" s="86">
        <v>1876300</v>
      </c>
      <c r="F78" s="85">
        <v>0</v>
      </c>
      <c r="G78" s="85">
        <v>0</v>
      </c>
      <c r="H78" s="85">
        <v>0</v>
      </c>
      <c r="I78" s="85">
        <v>1876300</v>
      </c>
      <c r="J78" s="86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6">
        <v>1876300</v>
      </c>
    </row>
    <row r="79" spans="1:16" ht="92.25" customHeight="1" x14ac:dyDescent="0.25">
      <c r="A79" s="83" t="s">
        <v>178</v>
      </c>
      <c r="B79" s="83" t="s">
        <v>179</v>
      </c>
      <c r="C79" s="84" t="s">
        <v>180</v>
      </c>
      <c r="D79" s="85" t="s">
        <v>181</v>
      </c>
      <c r="E79" s="86">
        <v>930000</v>
      </c>
      <c r="F79" s="85">
        <v>930000</v>
      </c>
      <c r="G79" s="85">
        <v>0</v>
      </c>
      <c r="H79" s="85">
        <v>0</v>
      </c>
      <c r="I79" s="85">
        <v>0</v>
      </c>
      <c r="J79" s="86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6">
        <v>930000</v>
      </c>
    </row>
    <row r="80" spans="1:16" ht="25.5" x14ac:dyDescent="0.25">
      <c r="A80" s="83" t="s">
        <v>182</v>
      </c>
      <c r="B80" s="83" t="s">
        <v>183</v>
      </c>
      <c r="C80" s="84" t="s">
        <v>184</v>
      </c>
      <c r="D80" s="85" t="s">
        <v>185</v>
      </c>
      <c r="E80" s="86">
        <v>1705000</v>
      </c>
      <c r="F80" s="85">
        <v>0</v>
      </c>
      <c r="G80" s="85">
        <v>0</v>
      </c>
      <c r="H80" s="85">
        <v>0</v>
      </c>
      <c r="I80" s="85">
        <v>1705000</v>
      </c>
      <c r="J80" s="86">
        <v>0</v>
      </c>
      <c r="K80" s="85">
        <v>0</v>
      </c>
      <c r="L80" s="85">
        <v>0</v>
      </c>
      <c r="M80" s="85">
        <v>0</v>
      </c>
      <c r="N80" s="85">
        <v>0</v>
      </c>
      <c r="O80" s="85">
        <v>0</v>
      </c>
      <c r="P80" s="86">
        <v>1705000</v>
      </c>
    </row>
    <row r="81" spans="1:16" ht="66" customHeight="1" x14ac:dyDescent="0.25">
      <c r="A81" s="83" t="s">
        <v>186</v>
      </c>
      <c r="B81" s="83" t="s">
        <v>187</v>
      </c>
      <c r="C81" s="84" t="s">
        <v>184</v>
      </c>
      <c r="D81" s="85" t="s">
        <v>188</v>
      </c>
      <c r="E81" s="86">
        <v>2080000</v>
      </c>
      <c r="F81" s="85">
        <v>0</v>
      </c>
      <c r="G81" s="85">
        <v>0</v>
      </c>
      <c r="H81" s="85">
        <v>0</v>
      </c>
      <c r="I81" s="85">
        <v>2080000</v>
      </c>
      <c r="J81" s="86">
        <v>0</v>
      </c>
      <c r="K81" s="85">
        <v>0</v>
      </c>
      <c r="L81" s="85">
        <v>0</v>
      </c>
      <c r="M81" s="85">
        <v>0</v>
      </c>
      <c r="N81" s="85">
        <v>0</v>
      </c>
      <c r="O81" s="85">
        <v>0</v>
      </c>
      <c r="P81" s="86">
        <v>2080000</v>
      </c>
    </row>
    <row r="82" spans="1:16" ht="92.25" customHeight="1" x14ac:dyDescent="0.25">
      <c r="A82" s="83" t="s">
        <v>189</v>
      </c>
      <c r="B82" s="83" t="s">
        <v>190</v>
      </c>
      <c r="C82" s="84" t="s">
        <v>184</v>
      </c>
      <c r="D82" s="85" t="s">
        <v>191</v>
      </c>
      <c r="E82" s="86">
        <v>41211372</v>
      </c>
      <c r="F82" s="85">
        <v>21672912</v>
      </c>
      <c r="G82" s="85">
        <v>0</v>
      </c>
      <c r="H82" s="85">
        <v>2420000</v>
      </c>
      <c r="I82" s="85">
        <v>19538460</v>
      </c>
      <c r="J82" s="86">
        <v>0</v>
      </c>
      <c r="K82" s="85">
        <v>0</v>
      </c>
      <c r="L82" s="85">
        <v>0</v>
      </c>
      <c r="M82" s="85">
        <v>0</v>
      </c>
      <c r="N82" s="85">
        <v>0</v>
      </c>
      <c r="O82" s="85">
        <v>0</v>
      </c>
      <c r="P82" s="86">
        <v>41211372</v>
      </c>
    </row>
    <row r="83" spans="1:16" ht="57" customHeight="1" x14ac:dyDescent="0.25">
      <c r="A83" s="83" t="s">
        <v>292</v>
      </c>
      <c r="B83" s="83" t="s">
        <v>293</v>
      </c>
      <c r="C83" s="84" t="s">
        <v>294</v>
      </c>
      <c r="D83" s="85" t="s">
        <v>295</v>
      </c>
      <c r="E83" s="86">
        <v>0</v>
      </c>
      <c r="F83" s="85">
        <v>0</v>
      </c>
      <c r="G83" s="85">
        <v>0</v>
      </c>
      <c r="H83" s="85">
        <v>0</v>
      </c>
      <c r="I83" s="85">
        <v>0</v>
      </c>
      <c r="J83" s="86">
        <v>1022438</v>
      </c>
      <c r="K83" s="85">
        <v>1022438</v>
      </c>
      <c r="L83" s="85">
        <v>0</v>
      </c>
      <c r="M83" s="85">
        <v>0</v>
      </c>
      <c r="N83" s="85">
        <v>0</v>
      </c>
      <c r="O83" s="85">
        <v>1022438</v>
      </c>
      <c r="P83" s="86">
        <v>1022438</v>
      </c>
    </row>
    <row r="84" spans="1:16" ht="33" customHeight="1" x14ac:dyDescent="0.25">
      <c r="A84" s="83" t="s">
        <v>346</v>
      </c>
      <c r="B84" s="83" t="s">
        <v>347</v>
      </c>
      <c r="C84" s="84" t="s">
        <v>52</v>
      </c>
      <c r="D84" s="85" t="s">
        <v>348</v>
      </c>
      <c r="E84" s="86">
        <v>0</v>
      </c>
      <c r="F84" s="85">
        <v>0</v>
      </c>
      <c r="G84" s="85">
        <v>0</v>
      </c>
      <c r="H84" s="85">
        <v>0</v>
      </c>
      <c r="I84" s="85">
        <v>0</v>
      </c>
      <c r="J84" s="86">
        <v>6828142</v>
      </c>
      <c r="K84" s="85">
        <v>6828142</v>
      </c>
      <c r="L84" s="85">
        <v>0</v>
      </c>
      <c r="M84" s="85">
        <v>0</v>
      </c>
      <c r="N84" s="85">
        <v>0</v>
      </c>
      <c r="O84" s="85">
        <v>6828142</v>
      </c>
      <c r="P84" s="86">
        <v>6828142</v>
      </c>
    </row>
    <row r="85" spans="1:16" ht="57" customHeight="1" x14ac:dyDescent="0.25">
      <c r="A85" s="83" t="s">
        <v>192</v>
      </c>
      <c r="B85" s="83" t="s">
        <v>193</v>
      </c>
      <c r="C85" s="84" t="s">
        <v>194</v>
      </c>
      <c r="D85" s="85" t="s">
        <v>195</v>
      </c>
      <c r="E85" s="86">
        <v>450000</v>
      </c>
      <c r="F85" s="85">
        <v>450000</v>
      </c>
      <c r="G85" s="85">
        <v>0</v>
      </c>
      <c r="H85" s="85">
        <v>0</v>
      </c>
      <c r="I85" s="85">
        <v>0</v>
      </c>
      <c r="J85" s="86">
        <v>0</v>
      </c>
      <c r="K85" s="85">
        <v>0</v>
      </c>
      <c r="L85" s="85">
        <v>0</v>
      </c>
      <c r="M85" s="85">
        <v>0</v>
      </c>
      <c r="N85" s="85">
        <v>0</v>
      </c>
      <c r="O85" s="85">
        <v>0</v>
      </c>
      <c r="P85" s="86">
        <v>450000</v>
      </c>
    </row>
    <row r="86" spans="1:16" ht="61.5" customHeight="1" x14ac:dyDescent="0.25">
      <c r="A86" s="83" t="s">
        <v>196</v>
      </c>
      <c r="B86" s="83" t="s">
        <v>197</v>
      </c>
      <c r="C86" s="84" t="s">
        <v>198</v>
      </c>
      <c r="D86" s="85" t="s">
        <v>199</v>
      </c>
      <c r="E86" s="86">
        <v>180000</v>
      </c>
      <c r="F86" s="85">
        <v>180000</v>
      </c>
      <c r="G86" s="85">
        <v>0</v>
      </c>
      <c r="H86" s="85">
        <v>0</v>
      </c>
      <c r="I86" s="85">
        <v>0</v>
      </c>
      <c r="J86" s="86">
        <v>0</v>
      </c>
      <c r="K86" s="85">
        <v>0</v>
      </c>
      <c r="L86" s="85">
        <v>0</v>
      </c>
      <c r="M86" s="85">
        <v>0</v>
      </c>
      <c r="N86" s="85">
        <v>0</v>
      </c>
      <c r="O86" s="85">
        <v>0</v>
      </c>
      <c r="P86" s="86">
        <v>180000</v>
      </c>
    </row>
    <row r="87" spans="1:16" ht="40.5" customHeight="1" x14ac:dyDescent="0.25">
      <c r="A87" s="83" t="s">
        <v>200</v>
      </c>
      <c r="B87" s="83" t="s">
        <v>201</v>
      </c>
      <c r="C87" s="84" t="s">
        <v>202</v>
      </c>
      <c r="D87" s="85" t="s">
        <v>203</v>
      </c>
      <c r="E87" s="86">
        <v>0</v>
      </c>
      <c r="F87" s="85">
        <v>0</v>
      </c>
      <c r="G87" s="85">
        <v>0</v>
      </c>
      <c r="H87" s="85">
        <v>0</v>
      </c>
      <c r="I87" s="85">
        <v>0</v>
      </c>
      <c r="J87" s="86">
        <v>176800</v>
      </c>
      <c r="K87" s="85">
        <v>0</v>
      </c>
      <c r="L87" s="85">
        <v>176800</v>
      </c>
      <c r="M87" s="85">
        <v>0</v>
      </c>
      <c r="N87" s="85">
        <v>0</v>
      </c>
      <c r="O87" s="85">
        <v>0</v>
      </c>
      <c r="P87" s="86">
        <v>176800</v>
      </c>
    </row>
    <row r="88" spans="1:16" ht="36" customHeight="1" x14ac:dyDescent="0.25">
      <c r="A88" s="77" t="s">
        <v>204</v>
      </c>
      <c r="B88" s="78"/>
      <c r="C88" s="79"/>
      <c r="D88" s="80" t="s">
        <v>205</v>
      </c>
      <c r="E88" s="81">
        <v>2782639</v>
      </c>
      <c r="F88" s="82">
        <v>2782639</v>
      </c>
      <c r="G88" s="82">
        <v>1342900</v>
      </c>
      <c r="H88" s="82">
        <v>61600</v>
      </c>
      <c r="I88" s="82">
        <v>0</v>
      </c>
      <c r="J88" s="81">
        <v>1170300</v>
      </c>
      <c r="K88" s="82">
        <v>900000</v>
      </c>
      <c r="L88" s="82">
        <v>230300</v>
      </c>
      <c r="M88" s="82">
        <v>0</v>
      </c>
      <c r="N88" s="82">
        <v>0</v>
      </c>
      <c r="O88" s="82">
        <v>940000</v>
      </c>
      <c r="P88" s="81">
        <v>3952939</v>
      </c>
    </row>
    <row r="89" spans="1:16" ht="25.5" x14ac:dyDescent="0.25">
      <c r="A89" s="77" t="s">
        <v>206</v>
      </c>
      <c r="B89" s="78"/>
      <c r="C89" s="79"/>
      <c r="D89" s="80" t="s">
        <v>205</v>
      </c>
      <c r="E89" s="81">
        <v>2782639</v>
      </c>
      <c r="F89" s="82">
        <v>2782639</v>
      </c>
      <c r="G89" s="82">
        <v>1342900</v>
      </c>
      <c r="H89" s="82">
        <v>61600</v>
      </c>
      <c r="I89" s="82">
        <v>0</v>
      </c>
      <c r="J89" s="81">
        <v>1170300</v>
      </c>
      <c r="K89" s="82">
        <v>900000</v>
      </c>
      <c r="L89" s="82">
        <v>230300</v>
      </c>
      <c r="M89" s="82">
        <v>0</v>
      </c>
      <c r="N89" s="82">
        <v>0</v>
      </c>
      <c r="O89" s="82">
        <v>940000</v>
      </c>
      <c r="P89" s="81">
        <v>3952939</v>
      </c>
    </row>
    <row r="90" spans="1:16" ht="72.75" customHeight="1" x14ac:dyDescent="0.25">
      <c r="A90" s="83" t="s">
        <v>207</v>
      </c>
      <c r="B90" s="83" t="s">
        <v>66</v>
      </c>
      <c r="C90" s="84" t="s">
        <v>28</v>
      </c>
      <c r="D90" s="85" t="s">
        <v>67</v>
      </c>
      <c r="E90" s="86">
        <v>2722639</v>
      </c>
      <c r="F90" s="85">
        <v>2722639</v>
      </c>
      <c r="G90" s="85">
        <v>1342900</v>
      </c>
      <c r="H90" s="85">
        <v>61600</v>
      </c>
      <c r="I90" s="85">
        <v>0</v>
      </c>
      <c r="J90" s="86">
        <v>270300</v>
      </c>
      <c r="K90" s="85">
        <v>0</v>
      </c>
      <c r="L90" s="85">
        <v>230300</v>
      </c>
      <c r="M90" s="85">
        <v>0</v>
      </c>
      <c r="N90" s="85">
        <v>0</v>
      </c>
      <c r="O90" s="85">
        <v>40000</v>
      </c>
      <c r="P90" s="86">
        <v>2992939</v>
      </c>
    </row>
    <row r="91" spans="1:16" ht="38.25" x14ac:dyDescent="0.25">
      <c r="A91" s="83" t="s">
        <v>296</v>
      </c>
      <c r="B91" s="83" t="s">
        <v>297</v>
      </c>
      <c r="C91" s="84" t="s">
        <v>180</v>
      </c>
      <c r="D91" s="85" t="s">
        <v>298</v>
      </c>
      <c r="E91" s="86">
        <v>0</v>
      </c>
      <c r="F91" s="85">
        <v>0</v>
      </c>
      <c r="G91" s="85">
        <v>0</v>
      </c>
      <c r="H91" s="85">
        <v>0</v>
      </c>
      <c r="I91" s="85">
        <v>0</v>
      </c>
      <c r="J91" s="86">
        <v>900000</v>
      </c>
      <c r="K91" s="85">
        <v>900000</v>
      </c>
      <c r="L91" s="85">
        <v>0</v>
      </c>
      <c r="M91" s="85">
        <v>0</v>
      </c>
      <c r="N91" s="85">
        <v>0</v>
      </c>
      <c r="O91" s="85">
        <v>900000</v>
      </c>
      <c r="P91" s="86">
        <v>900000</v>
      </c>
    </row>
    <row r="92" spans="1:16" x14ac:dyDescent="0.25">
      <c r="A92" s="83" t="s">
        <v>299</v>
      </c>
      <c r="B92" s="83" t="s">
        <v>47</v>
      </c>
      <c r="C92" s="84" t="s">
        <v>48</v>
      </c>
      <c r="D92" s="85" t="s">
        <v>49</v>
      </c>
      <c r="E92" s="86">
        <v>60000</v>
      </c>
      <c r="F92" s="85">
        <v>60000</v>
      </c>
      <c r="G92" s="85">
        <v>0</v>
      </c>
      <c r="H92" s="85">
        <v>0</v>
      </c>
      <c r="I92" s="85">
        <v>0</v>
      </c>
      <c r="J92" s="86">
        <v>0</v>
      </c>
      <c r="K92" s="85">
        <v>0</v>
      </c>
      <c r="L92" s="85">
        <v>0</v>
      </c>
      <c r="M92" s="85">
        <v>0</v>
      </c>
      <c r="N92" s="85">
        <v>0</v>
      </c>
      <c r="O92" s="85">
        <v>0</v>
      </c>
      <c r="P92" s="86">
        <v>60000</v>
      </c>
    </row>
    <row r="93" spans="1:16" ht="62.25" customHeight="1" x14ac:dyDescent="0.25">
      <c r="A93" s="77" t="s">
        <v>208</v>
      </c>
      <c r="B93" s="78"/>
      <c r="C93" s="79"/>
      <c r="D93" s="80" t="s">
        <v>209</v>
      </c>
      <c r="E93" s="81">
        <v>1834730</v>
      </c>
      <c r="F93" s="82">
        <v>1834730</v>
      </c>
      <c r="G93" s="82">
        <v>1432510</v>
      </c>
      <c r="H93" s="82">
        <v>26450</v>
      </c>
      <c r="I93" s="82">
        <v>0</v>
      </c>
      <c r="J93" s="81">
        <v>0</v>
      </c>
      <c r="K93" s="82">
        <v>0</v>
      </c>
      <c r="L93" s="82">
        <v>0</v>
      </c>
      <c r="M93" s="82">
        <v>0</v>
      </c>
      <c r="N93" s="82">
        <v>0</v>
      </c>
      <c r="O93" s="82">
        <v>0</v>
      </c>
      <c r="P93" s="81">
        <v>1834730</v>
      </c>
    </row>
    <row r="94" spans="1:16" ht="41.25" customHeight="1" x14ac:dyDescent="0.25">
      <c r="A94" s="77" t="s">
        <v>210</v>
      </c>
      <c r="B94" s="78"/>
      <c r="C94" s="79"/>
      <c r="D94" s="80" t="s">
        <v>349</v>
      </c>
      <c r="E94" s="81">
        <v>1834730</v>
      </c>
      <c r="F94" s="82">
        <v>1834730</v>
      </c>
      <c r="G94" s="82">
        <v>1432510</v>
      </c>
      <c r="H94" s="82">
        <v>26450</v>
      </c>
      <c r="I94" s="82">
        <v>0</v>
      </c>
      <c r="J94" s="81">
        <v>0</v>
      </c>
      <c r="K94" s="82">
        <v>0</v>
      </c>
      <c r="L94" s="82">
        <v>0</v>
      </c>
      <c r="M94" s="82">
        <v>0</v>
      </c>
      <c r="N94" s="82">
        <v>0</v>
      </c>
      <c r="O94" s="82">
        <v>0</v>
      </c>
      <c r="P94" s="81">
        <v>1834730</v>
      </c>
    </row>
    <row r="95" spans="1:16" ht="25.5" x14ac:dyDescent="0.25">
      <c r="A95" s="83" t="s">
        <v>211</v>
      </c>
      <c r="B95" s="83" t="s">
        <v>66</v>
      </c>
      <c r="C95" s="84" t="s">
        <v>28</v>
      </c>
      <c r="D95" s="85" t="s">
        <v>67</v>
      </c>
      <c r="E95" s="86">
        <v>1834730</v>
      </c>
      <c r="F95" s="85">
        <v>1834730</v>
      </c>
      <c r="G95" s="85">
        <v>1432510</v>
      </c>
      <c r="H95" s="85">
        <v>26450</v>
      </c>
      <c r="I95" s="85">
        <v>0</v>
      </c>
      <c r="J95" s="86">
        <v>0</v>
      </c>
      <c r="K95" s="85">
        <v>0</v>
      </c>
      <c r="L95" s="85">
        <v>0</v>
      </c>
      <c r="M95" s="85">
        <v>0</v>
      </c>
      <c r="N95" s="85">
        <v>0</v>
      </c>
      <c r="O95" s="85">
        <v>0</v>
      </c>
      <c r="P95" s="86">
        <v>1834730</v>
      </c>
    </row>
    <row r="96" spans="1:16" x14ac:dyDescent="0.25">
      <c r="A96" s="77" t="s">
        <v>212</v>
      </c>
      <c r="B96" s="78"/>
      <c r="C96" s="79"/>
      <c r="D96" s="80" t="s">
        <v>213</v>
      </c>
      <c r="E96" s="81">
        <v>15270250</v>
      </c>
      <c r="F96" s="82">
        <v>8421540</v>
      </c>
      <c r="G96" s="82">
        <v>2409700</v>
      </c>
      <c r="H96" s="82">
        <v>42500</v>
      </c>
      <c r="I96" s="82">
        <v>5048710</v>
      </c>
      <c r="J96" s="81">
        <v>0</v>
      </c>
      <c r="K96" s="82">
        <v>0</v>
      </c>
      <c r="L96" s="82">
        <v>0</v>
      </c>
      <c r="M96" s="82">
        <v>0</v>
      </c>
      <c r="N96" s="82">
        <v>0</v>
      </c>
      <c r="O96" s="82">
        <v>0</v>
      </c>
      <c r="P96" s="81">
        <v>15270250</v>
      </c>
    </row>
    <row r="97" spans="1:16" ht="90" customHeight="1" x14ac:dyDescent="0.25">
      <c r="A97" s="77" t="s">
        <v>214</v>
      </c>
      <c r="B97" s="78"/>
      <c r="C97" s="79"/>
      <c r="D97" s="80" t="s">
        <v>213</v>
      </c>
      <c r="E97" s="81">
        <v>15270250</v>
      </c>
      <c r="F97" s="82">
        <v>8421540</v>
      </c>
      <c r="G97" s="82">
        <v>2409700</v>
      </c>
      <c r="H97" s="82">
        <v>42500</v>
      </c>
      <c r="I97" s="82">
        <v>5048710</v>
      </c>
      <c r="J97" s="81">
        <v>0</v>
      </c>
      <c r="K97" s="82">
        <v>0</v>
      </c>
      <c r="L97" s="82">
        <v>0</v>
      </c>
      <c r="M97" s="82">
        <v>0</v>
      </c>
      <c r="N97" s="82">
        <v>0</v>
      </c>
      <c r="O97" s="82">
        <v>0</v>
      </c>
      <c r="P97" s="81">
        <v>15270250</v>
      </c>
    </row>
    <row r="98" spans="1:16" ht="67.5" customHeight="1" x14ac:dyDescent="0.25">
      <c r="A98" s="83" t="s">
        <v>215</v>
      </c>
      <c r="B98" s="83" t="s">
        <v>66</v>
      </c>
      <c r="C98" s="84" t="s">
        <v>28</v>
      </c>
      <c r="D98" s="85" t="s">
        <v>67</v>
      </c>
      <c r="E98" s="86">
        <v>3391450</v>
      </c>
      <c r="F98" s="85">
        <v>3391450</v>
      </c>
      <c r="G98" s="85">
        <v>2409700</v>
      </c>
      <c r="H98" s="85">
        <v>42500</v>
      </c>
      <c r="I98" s="85">
        <v>0</v>
      </c>
      <c r="J98" s="86">
        <v>0</v>
      </c>
      <c r="K98" s="85">
        <v>0</v>
      </c>
      <c r="L98" s="85">
        <v>0</v>
      </c>
      <c r="M98" s="85">
        <v>0</v>
      </c>
      <c r="N98" s="85">
        <v>0</v>
      </c>
      <c r="O98" s="85">
        <v>0</v>
      </c>
      <c r="P98" s="86">
        <v>3391450</v>
      </c>
    </row>
    <row r="99" spans="1:16" ht="29.25" customHeight="1" x14ac:dyDescent="0.25">
      <c r="A99" s="83" t="s">
        <v>335</v>
      </c>
      <c r="B99" s="83" t="s">
        <v>336</v>
      </c>
      <c r="C99" s="84" t="s">
        <v>31</v>
      </c>
      <c r="D99" s="85" t="s">
        <v>337</v>
      </c>
      <c r="E99" s="86">
        <v>1886800</v>
      </c>
      <c r="F99" s="85">
        <v>0</v>
      </c>
      <c r="G99" s="85">
        <v>0</v>
      </c>
      <c r="H99" s="85">
        <v>0</v>
      </c>
      <c r="I99" s="85">
        <v>1886800</v>
      </c>
      <c r="J99" s="86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6">
        <v>1886800</v>
      </c>
    </row>
    <row r="100" spans="1:16" ht="90" customHeight="1" x14ac:dyDescent="0.25">
      <c r="A100" s="83" t="s">
        <v>216</v>
      </c>
      <c r="B100" s="83" t="s">
        <v>217</v>
      </c>
      <c r="C100" s="84" t="s">
        <v>32</v>
      </c>
      <c r="D100" s="85" t="s">
        <v>218</v>
      </c>
      <c r="E100" s="86">
        <v>1800000</v>
      </c>
      <c r="F100" s="85">
        <v>0</v>
      </c>
      <c r="G100" s="85">
        <v>0</v>
      </c>
      <c r="H100" s="85">
        <v>0</v>
      </c>
      <c r="I100" s="85">
        <v>0</v>
      </c>
      <c r="J100" s="86">
        <v>0</v>
      </c>
      <c r="K100" s="85">
        <v>0</v>
      </c>
      <c r="L100" s="85">
        <v>0</v>
      </c>
      <c r="M100" s="85">
        <v>0</v>
      </c>
      <c r="N100" s="85">
        <v>0</v>
      </c>
      <c r="O100" s="85">
        <v>0</v>
      </c>
      <c r="P100" s="86">
        <v>1800000</v>
      </c>
    </row>
    <row r="101" spans="1:16" ht="81" customHeight="1" x14ac:dyDescent="0.25">
      <c r="A101" s="83" t="s">
        <v>219</v>
      </c>
      <c r="B101" s="83" t="s">
        <v>220</v>
      </c>
      <c r="C101" s="84" t="s">
        <v>31</v>
      </c>
      <c r="D101" s="85" t="s">
        <v>9</v>
      </c>
      <c r="E101" s="86">
        <v>2592000</v>
      </c>
      <c r="F101" s="85">
        <v>1030090</v>
      </c>
      <c r="G101" s="85">
        <v>0</v>
      </c>
      <c r="H101" s="85">
        <v>0</v>
      </c>
      <c r="I101" s="85">
        <v>1561910</v>
      </c>
      <c r="J101" s="86">
        <v>0</v>
      </c>
      <c r="K101" s="85">
        <v>0</v>
      </c>
      <c r="L101" s="85">
        <v>0</v>
      </c>
      <c r="M101" s="85">
        <v>0</v>
      </c>
      <c r="N101" s="85">
        <v>0</v>
      </c>
      <c r="O101" s="85">
        <v>0</v>
      </c>
      <c r="P101" s="86">
        <v>2592000</v>
      </c>
    </row>
    <row r="102" spans="1:16" ht="90.75" customHeight="1" x14ac:dyDescent="0.25">
      <c r="A102" s="83" t="s">
        <v>338</v>
      </c>
      <c r="B102" s="83" t="s">
        <v>339</v>
      </c>
      <c r="C102" s="84" t="s">
        <v>31</v>
      </c>
      <c r="D102" s="85" t="s">
        <v>340</v>
      </c>
      <c r="E102" s="86">
        <v>400000</v>
      </c>
      <c r="F102" s="85">
        <v>400000</v>
      </c>
      <c r="G102" s="85">
        <v>0</v>
      </c>
      <c r="H102" s="85">
        <v>0</v>
      </c>
      <c r="I102" s="85">
        <v>0</v>
      </c>
      <c r="J102" s="86">
        <v>0</v>
      </c>
      <c r="K102" s="85">
        <v>0</v>
      </c>
      <c r="L102" s="85">
        <v>0</v>
      </c>
      <c r="M102" s="85">
        <v>0</v>
      </c>
      <c r="N102" s="85">
        <v>0</v>
      </c>
      <c r="O102" s="85">
        <v>0</v>
      </c>
      <c r="P102" s="86">
        <v>400000</v>
      </c>
    </row>
    <row r="103" spans="1:16" ht="38.25" x14ac:dyDescent="0.25">
      <c r="A103" s="83" t="s">
        <v>280</v>
      </c>
      <c r="B103" s="83" t="s">
        <v>301</v>
      </c>
      <c r="C103" s="84" t="s">
        <v>31</v>
      </c>
      <c r="D103" s="85" t="s">
        <v>279</v>
      </c>
      <c r="E103" s="86">
        <v>5200000</v>
      </c>
      <c r="F103" s="85">
        <v>3600000</v>
      </c>
      <c r="G103" s="85">
        <v>0</v>
      </c>
      <c r="H103" s="85">
        <v>0</v>
      </c>
      <c r="I103" s="85">
        <v>1600000</v>
      </c>
      <c r="J103" s="86">
        <v>0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  <c r="P103" s="86">
        <v>5200000</v>
      </c>
    </row>
    <row r="104" spans="1:16" x14ac:dyDescent="0.25">
      <c r="A104" s="87" t="s">
        <v>8</v>
      </c>
      <c r="B104" s="88" t="s">
        <v>8</v>
      </c>
      <c r="C104" s="89" t="s">
        <v>8</v>
      </c>
      <c r="D104" s="90" t="s">
        <v>221</v>
      </c>
      <c r="E104" s="81">
        <v>493720067.97000003</v>
      </c>
      <c r="F104" s="81">
        <v>458409080.97000003</v>
      </c>
      <c r="G104" s="81">
        <v>254512289</v>
      </c>
      <c r="H104" s="81">
        <v>42365726</v>
      </c>
      <c r="I104" s="81">
        <v>33510987</v>
      </c>
      <c r="J104" s="81">
        <v>26950065.16</v>
      </c>
      <c r="K104" s="81">
        <v>24770117</v>
      </c>
      <c r="L104" s="81">
        <v>2139948.16</v>
      </c>
      <c r="M104" s="81">
        <v>0</v>
      </c>
      <c r="N104" s="81">
        <v>823500</v>
      </c>
      <c r="O104" s="81">
        <v>24810117</v>
      </c>
      <c r="P104" s="81">
        <v>520670133.13000005</v>
      </c>
    </row>
    <row r="107" spans="1:16" x14ac:dyDescent="0.25"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</sheetData>
  <mergeCells count="23">
    <mergeCell ref="B9:B12"/>
    <mergeCell ref="C9:C12"/>
    <mergeCell ref="D9:D12"/>
    <mergeCell ref="E9:I9"/>
    <mergeCell ref="E10:E12"/>
    <mergeCell ref="F10:F12"/>
    <mergeCell ref="G10:H10"/>
    <mergeCell ref="M2:P4"/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rowBreaks count="1" manualBreakCount="1">
    <brk id="2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G9" sqref="G9"/>
    </sheetView>
  </sheetViews>
  <sheetFormatPr defaultRowHeight="15" x14ac:dyDescent="0.25"/>
  <cols>
    <col min="3" max="3" width="22.140625" customWidth="1"/>
    <col min="6" max="6" width="31.42578125" customWidth="1"/>
    <col min="7" max="7" width="14.140625" customWidth="1"/>
    <col min="8" max="8" width="14.7109375" customWidth="1"/>
    <col min="9" max="9" width="12.5703125" customWidth="1"/>
    <col min="10" max="11" width="14.85546875" customWidth="1"/>
  </cols>
  <sheetData>
    <row r="1" spans="1:15" ht="105.75" customHeight="1" x14ac:dyDescent="0.25">
      <c r="A1" s="92"/>
      <c r="B1" s="93"/>
      <c r="C1" s="94"/>
      <c r="D1" s="95"/>
      <c r="E1" s="96"/>
      <c r="F1" s="97"/>
      <c r="G1" s="94"/>
      <c r="H1" s="98"/>
      <c r="I1" s="99"/>
      <c r="J1" s="100"/>
      <c r="K1" s="146" t="s">
        <v>458</v>
      </c>
      <c r="L1" s="146"/>
      <c r="M1" s="146"/>
      <c r="N1" s="146"/>
      <c r="O1" s="146"/>
    </row>
    <row r="2" spans="1:15" ht="64.5" customHeight="1" x14ac:dyDescent="0.25">
      <c r="A2" s="92"/>
      <c r="B2" s="147" t="s">
        <v>350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52.5" customHeight="1" x14ac:dyDescent="0.25">
      <c r="A3" s="92"/>
      <c r="B3" s="148" t="s">
        <v>0</v>
      </c>
      <c r="C3" s="149"/>
      <c r="D3" s="95"/>
      <c r="E3" s="98"/>
      <c r="F3" s="94"/>
      <c r="G3" s="101"/>
      <c r="H3" s="102"/>
      <c r="I3" s="103"/>
      <c r="J3" s="103"/>
      <c r="K3" s="103"/>
      <c r="L3" s="103"/>
      <c r="M3" s="103"/>
      <c r="N3" s="103"/>
      <c r="O3" s="103"/>
    </row>
    <row r="4" spans="1:15" ht="15" customHeight="1" x14ac:dyDescent="0.25">
      <c r="A4" s="92"/>
      <c r="B4" s="150" t="s">
        <v>1</v>
      </c>
      <c r="C4" s="150"/>
      <c r="D4" s="95"/>
      <c r="E4" s="98"/>
      <c r="F4" s="94"/>
      <c r="G4" s="101"/>
      <c r="H4" s="102"/>
      <c r="I4" s="103"/>
      <c r="J4" s="103"/>
      <c r="K4" s="103"/>
      <c r="L4" s="103"/>
      <c r="M4" s="103"/>
      <c r="N4" s="103"/>
      <c r="O4" s="104" t="s">
        <v>2</v>
      </c>
    </row>
    <row r="5" spans="1:15" ht="40.5" customHeight="1" x14ac:dyDescent="0.25">
      <c r="A5" s="110"/>
      <c r="B5" s="143" t="s">
        <v>351</v>
      </c>
      <c r="C5" s="144" t="s">
        <v>352</v>
      </c>
      <c r="D5" s="144" t="s">
        <v>353</v>
      </c>
      <c r="E5" s="145" t="s">
        <v>13</v>
      </c>
      <c r="F5" s="144" t="s">
        <v>354</v>
      </c>
      <c r="G5" s="144" t="s">
        <v>355</v>
      </c>
      <c r="H5" s="140" t="s">
        <v>356</v>
      </c>
      <c r="I5" s="141" t="s">
        <v>357</v>
      </c>
      <c r="J5" s="141" t="s">
        <v>358</v>
      </c>
      <c r="K5" s="142" t="s">
        <v>359</v>
      </c>
      <c r="L5" s="142"/>
      <c r="M5" s="142"/>
      <c r="N5" s="142"/>
      <c r="O5" s="142"/>
    </row>
    <row r="6" spans="1:15" ht="113.25" customHeight="1" x14ac:dyDescent="0.25">
      <c r="A6" s="110"/>
      <c r="B6" s="143"/>
      <c r="C6" s="144"/>
      <c r="D6" s="144"/>
      <c r="E6" s="145"/>
      <c r="F6" s="144"/>
      <c r="G6" s="144"/>
      <c r="H6" s="140"/>
      <c r="I6" s="141"/>
      <c r="J6" s="141"/>
      <c r="K6" s="105" t="s">
        <v>360</v>
      </c>
      <c r="L6" s="105" t="s">
        <v>361</v>
      </c>
      <c r="M6" s="105" t="s">
        <v>362</v>
      </c>
      <c r="N6" s="105" t="s">
        <v>363</v>
      </c>
      <c r="O6" s="105" t="s">
        <v>364</v>
      </c>
    </row>
    <row r="7" spans="1:15" ht="110.25" customHeight="1" x14ac:dyDescent="0.25">
      <c r="A7" s="111"/>
      <c r="B7" s="106">
        <v>1</v>
      </c>
      <c r="C7" s="107">
        <v>2</v>
      </c>
      <c r="D7" s="108">
        <v>3</v>
      </c>
      <c r="E7" s="109">
        <v>4</v>
      </c>
      <c r="F7" s="107">
        <v>5</v>
      </c>
      <c r="G7" s="107">
        <v>6</v>
      </c>
      <c r="H7" s="109" t="s">
        <v>365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  <c r="O7" s="109">
        <v>14</v>
      </c>
    </row>
    <row r="8" spans="1:15" ht="19.5" x14ac:dyDescent="0.25">
      <c r="A8" s="110">
        <v>1</v>
      </c>
      <c r="B8" s="112" t="s">
        <v>366</v>
      </c>
      <c r="C8" s="113" t="s">
        <v>367</v>
      </c>
      <c r="D8" s="114" t="s">
        <v>8</v>
      </c>
      <c r="E8" s="114" t="s">
        <v>8</v>
      </c>
      <c r="F8" s="113" t="s">
        <v>8</v>
      </c>
      <c r="G8" s="113" t="s">
        <v>24</v>
      </c>
      <c r="H8" s="114" t="s">
        <v>8</v>
      </c>
      <c r="I8" s="115" t="s">
        <v>8</v>
      </c>
      <c r="J8" s="116">
        <v>900000</v>
      </c>
      <c r="K8" s="116">
        <v>900000</v>
      </c>
      <c r="L8" s="116">
        <v>0</v>
      </c>
      <c r="M8" s="116">
        <v>0</v>
      </c>
      <c r="N8" s="116">
        <v>0</v>
      </c>
      <c r="O8" s="116">
        <v>0</v>
      </c>
    </row>
    <row r="9" spans="1:15" ht="68.25" x14ac:dyDescent="0.25">
      <c r="A9" s="110">
        <v>1</v>
      </c>
      <c r="B9" s="112" t="s">
        <v>368</v>
      </c>
      <c r="C9" s="113" t="s">
        <v>369</v>
      </c>
      <c r="D9" s="114" t="s">
        <v>370</v>
      </c>
      <c r="E9" s="114" t="s">
        <v>8</v>
      </c>
      <c r="F9" s="113" t="s">
        <v>8</v>
      </c>
      <c r="G9" s="113" t="s">
        <v>24</v>
      </c>
      <c r="H9" s="114" t="s">
        <v>371</v>
      </c>
      <c r="I9" s="116">
        <v>12643100</v>
      </c>
      <c r="J9" s="116">
        <v>900000</v>
      </c>
      <c r="K9" s="116">
        <v>900000</v>
      </c>
      <c r="L9" s="116">
        <v>0</v>
      </c>
      <c r="M9" s="116">
        <v>0</v>
      </c>
      <c r="N9" s="116">
        <v>0</v>
      </c>
      <c r="O9" s="116">
        <v>0</v>
      </c>
    </row>
    <row r="10" spans="1:15" ht="87" customHeight="1" x14ac:dyDescent="0.25">
      <c r="A10" s="110">
        <v>0</v>
      </c>
      <c r="B10" s="112" t="s">
        <v>8</v>
      </c>
      <c r="C10" s="113" t="s">
        <v>8</v>
      </c>
      <c r="D10" s="114" t="s">
        <v>8</v>
      </c>
      <c r="E10" s="114" t="s">
        <v>42</v>
      </c>
      <c r="F10" s="113" t="s">
        <v>45</v>
      </c>
      <c r="G10" s="113" t="s">
        <v>24</v>
      </c>
      <c r="H10" s="114" t="s">
        <v>8</v>
      </c>
      <c r="I10" s="115" t="s">
        <v>8</v>
      </c>
      <c r="J10" s="116">
        <v>900000</v>
      </c>
      <c r="K10" s="116">
        <v>900000</v>
      </c>
      <c r="L10" s="116">
        <v>0</v>
      </c>
      <c r="M10" s="116">
        <v>0</v>
      </c>
      <c r="N10" s="116">
        <v>0</v>
      </c>
      <c r="O10" s="116">
        <v>0</v>
      </c>
    </row>
    <row r="11" spans="1:15" ht="65.25" customHeight="1" x14ac:dyDescent="0.25">
      <c r="A11" s="110">
        <v>1</v>
      </c>
      <c r="B11" s="112" t="s">
        <v>372</v>
      </c>
      <c r="C11" s="113" t="s">
        <v>373</v>
      </c>
      <c r="D11" s="114" t="s">
        <v>8</v>
      </c>
      <c r="E11" s="114" t="s">
        <v>8</v>
      </c>
      <c r="F11" s="113" t="s">
        <v>8</v>
      </c>
      <c r="G11" s="113" t="s">
        <v>63</v>
      </c>
      <c r="H11" s="114" t="s">
        <v>8</v>
      </c>
      <c r="I11" s="115" t="s">
        <v>8</v>
      </c>
      <c r="J11" s="116">
        <v>1781000</v>
      </c>
      <c r="K11" s="116">
        <v>1781000</v>
      </c>
      <c r="L11" s="116">
        <v>0</v>
      </c>
      <c r="M11" s="116">
        <v>0</v>
      </c>
      <c r="N11" s="116">
        <v>0</v>
      </c>
      <c r="O11" s="116">
        <v>0</v>
      </c>
    </row>
    <row r="12" spans="1:15" ht="126.75" x14ac:dyDescent="0.25">
      <c r="A12" s="110">
        <v>1</v>
      </c>
      <c r="B12" s="112" t="s">
        <v>374</v>
      </c>
      <c r="C12" s="113" t="s">
        <v>375</v>
      </c>
      <c r="D12" s="114" t="s">
        <v>376</v>
      </c>
      <c r="E12" s="114" t="s">
        <v>8</v>
      </c>
      <c r="F12" s="113" t="s">
        <v>8</v>
      </c>
      <c r="G12" s="113" t="s">
        <v>63</v>
      </c>
      <c r="H12" s="114" t="s">
        <v>371</v>
      </c>
      <c r="I12" s="116">
        <v>5719484</v>
      </c>
      <c r="J12" s="116">
        <v>603800</v>
      </c>
      <c r="K12" s="116">
        <v>603800</v>
      </c>
      <c r="L12" s="116">
        <v>0</v>
      </c>
      <c r="M12" s="116">
        <v>0</v>
      </c>
      <c r="N12" s="116">
        <v>0</v>
      </c>
      <c r="O12" s="116">
        <v>0</v>
      </c>
    </row>
    <row r="13" spans="1:15" ht="132" customHeight="1" x14ac:dyDescent="0.25">
      <c r="A13" s="110">
        <v>0</v>
      </c>
      <c r="B13" s="112" t="s">
        <v>8</v>
      </c>
      <c r="C13" s="113" t="s">
        <v>8</v>
      </c>
      <c r="D13" s="114" t="s">
        <v>8</v>
      </c>
      <c r="E13" s="114" t="s">
        <v>286</v>
      </c>
      <c r="F13" s="113" t="s">
        <v>288</v>
      </c>
      <c r="G13" s="113" t="s">
        <v>63</v>
      </c>
      <c r="H13" s="114" t="s">
        <v>8</v>
      </c>
      <c r="I13" s="115" t="s">
        <v>8</v>
      </c>
      <c r="J13" s="116">
        <v>603800</v>
      </c>
      <c r="K13" s="116">
        <v>603800</v>
      </c>
      <c r="L13" s="116">
        <v>0</v>
      </c>
      <c r="M13" s="116">
        <v>0</v>
      </c>
      <c r="N13" s="116">
        <v>0</v>
      </c>
      <c r="O13" s="116">
        <v>0</v>
      </c>
    </row>
    <row r="14" spans="1:15" ht="85.5" customHeight="1" x14ac:dyDescent="0.25">
      <c r="A14" s="110">
        <v>1</v>
      </c>
      <c r="B14" s="112" t="s">
        <v>377</v>
      </c>
      <c r="C14" s="113" t="s">
        <v>378</v>
      </c>
      <c r="D14" s="114" t="s">
        <v>379</v>
      </c>
      <c r="E14" s="114" t="s">
        <v>8</v>
      </c>
      <c r="F14" s="113" t="s">
        <v>8</v>
      </c>
      <c r="G14" s="113" t="s">
        <v>63</v>
      </c>
      <c r="H14" s="114" t="s">
        <v>371</v>
      </c>
      <c r="I14" s="116">
        <v>5643603</v>
      </c>
      <c r="J14" s="116">
        <v>596200</v>
      </c>
      <c r="K14" s="116">
        <v>596200</v>
      </c>
      <c r="L14" s="116">
        <v>0</v>
      </c>
      <c r="M14" s="116">
        <v>0</v>
      </c>
      <c r="N14" s="116">
        <v>0</v>
      </c>
      <c r="O14" s="116">
        <v>0</v>
      </c>
    </row>
    <row r="15" spans="1:15" ht="112.5" customHeight="1" x14ac:dyDescent="0.25">
      <c r="A15" s="110">
        <v>0</v>
      </c>
      <c r="B15" s="112" t="s">
        <v>8</v>
      </c>
      <c r="C15" s="113" t="s">
        <v>8</v>
      </c>
      <c r="D15" s="114" t="s">
        <v>8</v>
      </c>
      <c r="E15" s="114" t="s">
        <v>286</v>
      </c>
      <c r="F15" s="113" t="s">
        <v>288</v>
      </c>
      <c r="G15" s="113" t="s">
        <v>63</v>
      </c>
      <c r="H15" s="114" t="s">
        <v>8</v>
      </c>
      <c r="I15" s="115" t="s">
        <v>8</v>
      </c>
      <c r="J15" s="116">
        <v>596200</v>
      </c>
      <c r="K15" s="116">
        <v>596200</v>
      </c>
      <c r="L15" s="116">
        <v>0</v>
      </c>
      <c r="M15" s="116">
        <v>0</v>
      </c>
      <c r="N15" s="116">
        <v>0</v>
      </c>
      <c r="O15" s="116">
        <v>0</v>
      </c>
    </row>
    <row r="16" spans="1:15" ht="65.25" customHeight="1" x14ac:dyDescent="0.25">
      <c r="A16" s="110">
        <v>1</v>
      </c>
      <c r="B16" s="112" t="s">
        <v>380</v>
      </c>
      <c r="C16" s="113" t="s">
        <v>381</v>
      </c>
      <c r="D16" s="114" t="s">
        <v>382</v>
      </c>
      <c r="E16" s="114" t="s">
        <v>8</v>
      </c>
      <c r="F16" s="113" t="s">
        <v>8</v>
      </c>
      <c r="G16" s="113" t="s">
        <v>63</v>
      </c>
      <c r="H16" s="114" t="s">
        <v>371</v>
      </c>
      <c r="I16" s="116">
        <v>2162000</v>
      </c>
      <c r="J16" s="116">
        <v>195000</v>
      </c>
      <c r="K16" s="116">
        <v>195000</v>
      </c>
      <c r="L16" s="116">
        <v>0</v>
      </c>
      <c r="M16" s="116">
        <v>0</v>
      </c>
      <c r="N16" s="116">
        <v>0</v>
      </c>
      <c r="O16" s="116">
        <v>0</v>
      </c>
    </row>
    <row r="17" spans="1:15" ht="120.75" customHeight="1" x14ac:dyDescent="0.25">
      <c r="A17" s="110">
        <v>0</v>
      </c>
      <c r="B17" s="112" t="s">
        <v>8</v>
      </c>
      <c r="C17" s="113" t="s">
        <v>8</v>
      </c>
      <c r="D17" s="114" t="s">
        <v>8</v>
      </c>
      <c r="E17" s="114" t="s">
        <v>286</v>
      </c>
      <c r="F17" s="113" t="s">
        <v>288</v>
      </c>
      <c r="G17" s="113" t="s">
        <v>63</v>
      </c>
      <c r="H17" s="114" t="s">
        <v>8</v>
      </c>
      <c r="I17" s="115" t="s">
        <v>8</v>
      </c>
      <c r="J17" s="116">
        <v>195000</v>
      </c>
      <c r="K17" s="116">
        <v>195000</v>
      </c>
      <c r="L17" s="116">
        <v>0</v>
      </c>
      <c r="M17" s="116">
        <v>0</v>
      </c>
      <c r="N17" s="116">
        <v>0</v>
      </c>
      <c r="O17" s="116">
        <v>0</v>
      </c>
    </row>
    <row r="18" spans="1:15" ht="86.25" customHeight="1" x14ac:dyDescent="0.25">
      <c r="A18" s="110">
        <v>1</v>
      </c>
      <c r="B18" s="112" t="s">
        <v>383</v>
      </c>
      <c r="C18" s="113" t="s">
        <v>384</v>
      </c>
      <c r="D18" s="114" t="s">
        <v>385</v>
      </c>
      <c r="E18" s="114" t="s">
        <v>8</v>
      </c>
      <c r="F18" s="113" t="s">
        <v>8</v>
      </c>
      <c r="G18" s="113" t="s">
        <v>63</v>
      </c>
      <c r="H18" s="114" t="s">
        <v>371</v>
      </c>
      <c r="I18" s="116">
        <v>2162000</v>
      </c>
      <c r="J18" s="116">
        <v>190000</v>
      </c>
      <c r="K18" s="116">
        <v>190000</v>
      </c>
      <c r="L18" s="116">
        <v>0</v>
      </c>
      <c r="M18" s="116">
        <v>0</v>
      </c>
      <c r="N18" s="116">
        <v>0</v>
      </c>
      <c r="O18" s="116">
        <v>0</v>
      </c>
    </row>
    <row r="19" spans="1:15" ht="116.25" customHeight="1" x14ac:dyDescent="0.25">
      <c r="A19" s="110">
        <v>0</v>
      </c>
      <c r="B19" s="112" t="s">
        <v>8</v>
      </c>
      <c r="C19" s="113" t="s">
        <v>8</v>
      </c>
      <c r="D19" s="114" t="s">
        <v>8</v>
      </c>
      <c r="E19" s="114" t="s">
        <v>286</v>
      </c>
      <c r="F19" s="113" t="s">
        <v>288</v>
      </c>
      <c r="G19" s="113" t="s">
        <v>63</v>
      </c>
      <c r="H19" s="114" t="s">
        <v>8</v>
      </c>
      <c r="I19" s="115" t="s">
        <v>8</v>
      </c>
      <c r="J19" s="116">
        <v>190000</v>
      </c>
      <c r="K19" s="116">
        <v>190000</v>
      </c>
      <c r="L19" s="116">
        <v>0</v>
      </c>
      <c r="M19" s="116">
        <v>0</v>
      </c>
      <c r="N19" s="116">
        <v>0</v>
      </c>
      <c r="O19" s="116">
        <v>0</v>
      </c>
    </row>
    <row r="20" spans="1:15" ht="75.75" customHeight="1" x14ac:dyDescent="0.25">
      <c r="A20" s="110">
        <v>1</v>
      </c>
      <c r="B20" s="112" t="s">
        <v>454</v>
      </c>
      <c r="C20" s="113" t="s">
        <v>455</v>
      </c>
      <c r="D20" s="114" t="s">
        <v>456</v>
      </c>
      <c r="E20" s="114" t="s">
        <v>8</v>
      </c>
      <c r="F20" s="113" t="s">
        <v>8</v>
      </c>
      <c r="G20" s="113" t="s">
        <v>63</v>
      </c>
      <c r="H20" s="114" t="s">
        <v>371</v>
      </c>
      <c r="I20" s="116">
        <v>2052000</v>
      </c>
      <c r="J20" s="116">
        <v>0</v>
      </c>
      <c r="K20" s="116">
        <v>196000</v>
      </c>
      <c r="L20" s="116">
        <v>0</v>
      </c>
      <c r="M20" s="116">
        <v>0</v>
      </c>
      <c r="N20" s="116">
        <v>0</v>
      </c>
      <c r="O20" s="116">
        <v>0</v>
      </c>
    </row>
    <row r="21" spans="1:15" ht="39" x14ac:dyDescent="0.25">
      <c r="A21" s="110">
        <v>0</v>
      </c>
      <c r="B21" s="112" t="s">
        <v>8</v>
      </c>
      <c r="C21" s="113" t="s">
        <v>8</v>
      </c>
      <c r="D21" s="114" t="s">
        <v>8</v>
      </c>
      <c r="E21" s="114" t="s">
        <v>286</v>
      </c>
      <c r="F21" s="113" t="s">
        <v>288</v>
      </c>
      <c r="G21" s="113" t="s">
        <v>63</v>
      </c>
      <c r="H21" s="114" t="s">
        <v>8</v>
      </c>
      <c r="I21" s="115" t="s">
        <v>8</v>
      </c>
      <c r="J21" s="116">
        <v>0</v>
      </c>
      <c r="K21" s="116">
        <v>196000</v>
      </c>
      <c r="L21" s="116">
        <v>0</v>
      </c>
      <c r="M21" s="116">
        <v>0</v>
      </c>
      <c r="N21" s="116">
        <v>0</v>
      </c>
      <c r="O21" s="116">
        <v>0</v>
      </c>
    </row>
    <row r="22" spans="1:15" ht="94.5" customHeight="1" x14ac:dyDescent="0.25">
      <c r="A22" s="110">
        <v>1</v>
      </c>
      <c r="B22" s="112" t="s">
        <v>386</v>
      </c>
      <c r="C22" s="113" t="s">
        <v>387</v>
      </c>
      <c r="D22" s="114" t="s">
        <v>8</v>
      </c>
      <c r="E22" s="114" t="s">
        <v>8</v>
      </c>
      <c r="F22" s="113" t="s">
        <v>8</v>
      </c>
      <c r="G22" s="113" t="s">
        <v>63</v>
      </c>
      <c r="H22" s="114" t="s">
        <v>8</v>
      </c>
      <c r="I22" s="115" t="s">
        <v>8</v>
      </c>
      <c r="J22" s="116">
        <v>841207</v>
      </c>
      <c r="K22" s="116">
        <v>841207</v>
      </c>
      <c r="L22" s="116">
        <v>0</v>
      </c>
      <c r="M22" s="116">
        <v>0</v>
      </c>
      <c r="N22" s="116">
        <v>0</v>
      </c>
      <c r="O22" s="116">
        <v>0</v>
      </c>
    </row>
    <row r="23" spans="1:15" ht="99.75" customHeight="1" x14ac:dyDescent="0.25">
      <c r="A23" s="110">
        <v>1</v>
      </c>
      <c r="B23" s="112" t="s">
        <v>388</v>
      </c>
      <c r="C23" s="113" t="s">
        <v>389</v>
      </c>
      <c r="D23" s="114" t="s">
        <v>390</v>
      </c>
      <c r="E23" s="114" t="s">
        <v>8</v>
      </c>
      <c r="F23" s="113" t="s">
        <v>8</v>
      </c>
      <c r="G23" s="113" t="s">
        <v>63</v>
      </c>
      <c r="H23" s="114" t="s">
        <v>371</v>
      </c>
      <c r="I23" s="116">
        <v>30841207</v>
      </c>
      <c r="J23" s="116">
        <v>841207</v>
      </c>
      <c r="K23" s="116">
        <v>841207</v>
      </c>
      <c r="L23" s="116">
        <v>0</v>
      </c>
      <c r="M23" s="116">
        <v>0</v>
      </c>
      <c r="N23" s="116">
        <v>0</v>
      </c>
      <c r="O23" s="116">
        <v>0</v>
      </c>
    </row>
    <row r="24" spans="1:15" ht="39" x14ac:dyDescent="0.25">
      <c r="A24" s="110">
        <v>0</v>
      </c>
      <c r="B24" s="112" t="s">
        <v>8</v>
      </c>
      <c r="C24" s="113" t="s">
        <v>8</v>
      </c>
      <c r="D24" s="114" t="s">
        <v>8</v>
      </c>
      <c r="E24" s="114" t="s">
        <v>286</v>
      </c>
      <c r="F24" s="113" t="s">
        <v>288</v>
      </c>
      <c r="G24" s="113" t="s">
        <v>63</v>
      </c>
      <c r="H24" s="114" t="s">
        <v>8</v>
      </c>
      <c r="I24" s="115" t="s">
        <v>8</v>
      </c>
      <c r="J24" s="116">
        <v>841207</v>
      </c>
      <c r="K24" s="116">
        <v>841207</v>
      </c>
      <c r="L24" s="116">
        <v>0</v>
      </c>
      <c r="M24" s="116">
        <v>0</v>
      </c>
      <c r="N24" s="116">
        <v>0</v>
      </c>
      <c r="O24" s="116">
        <v>0</v>
      </c>
    </row>
    <row r="25" spans="1:15" ht="80.25" customHeight="1" x14ac:dyDescent="0.25">
      <c r="A25" s="110">
        <v>1</v>
      </c>
      <c r="B25" s="112" t="s">
        <v>391</v>
      </c>
      <c r="C25" s="113" t="s">
        <v>392</v>
      </c>
      <c r="D25" s="114" t="s">
        <v>8</v>
      </c>
      <c r="E25" s="114" t="s">
        <v>8</v>
      </c>
      <c r="F25" s="113" t="s">
        <v>8</v>
      </c>
      <c r="G25" s="113" t="s">
        <v>63</v>
      </c>
      <c r="H25" s="114" t="s">
        <v>8</v>
      </c>
      <c r="I25" s="115" t="s">
        <v>8</v>
      </c>
      <c r="J25" s="116">
        <v>12400000</v>
      </c>
      <c r="K25" s="116">
        <v>12400000</v>
      </c>
      <c r="L25" s="116">
        <v>0</v>
      </c>
      <c r="M25" s="116">
        <v>0</v>
      </c>
      <c r="N25" s="116">
        <v>0</v>
      </c>
      <c r="O25" s="116">
        <v>0</v>
      </c>
    </row>
    <row r="26" spans="1:15" ht="85.5" customHeight="1" x14ac:dyDescent="0.25">
      <c r="A26" s="110">
        <v>1</v>
      </c>
      <c r="B26" s="112" t="s">
        <v>393</v>
      </c>
      <c r="C26" s="113" t="s">
        <v>394</v>
      </c>
      <c r="D26" s="114" t="s">
        <v>395</v>
      </c>
      <c r="E26" s="114" t="s">
        <v>8</v>
      </c>
      <c r="F26" s="113" t="s">
        <v>8</v>
      </c>
      <c r="G26" s="113" t="s">
        <v>63</v>
      </c>
      <c r="H26" s="114" t="s">
        <v>371</v>
      </c>
      <c r="I26" s="116">
        <v>187900</v>
      </c>
      <c r="J26" s="116">
        <v>20000</v>
      </c>
      <c r="K26" s="116">
        <v>20000</v>
      </c>
      <c r="L26" s="116">
        <v>0</v>
      </c>
      <c r="M26" s="116">
        <v>0</v>
      </c>
      <c r="N26" s="116">
        <v>0</v>
      </c>
      <c r="O26" s="116">
        <v>0</v>
      </c>
    </row>
    <row r="27" spans="1:15" ht="72" customHeight="1" x14ac:dyDescent="0.25">
      <c r="A27" s="110">
        <v>0</v>
      </c>
      <c r="B27" s="112" t="s">
        <v>8</v>
      </c>
      <c r="C27" s="113" t="s">
        <v>8</v>
      </c>
      <c r="D27" s="114" t="s">
        <v>8</v>
      </c>
      <c r="E27" s="114" t="s">
        <v>93</v>
      </c>
      <c r="F27" s="113" t="s">
        <v>95</v>
      </c>
      <c r="G27" s="113" t="s">
        <v>63</v>
      </c>
      <c r="H27" s="114" t="s">
        <v>8</v>
      </c>
      <c r="I27" s="115" t="s">
        <v>8</v>
      </c>
      <c r="J27" s="116">
        <v>20000</v>
      </c>
      <c r="K27" s="116">
        <v>20000</v>
      </c>
      <c r="L27" s="116">
        <v>0</v>
      </c>
      <c r="M27" s="116">
        <v>0</v>
      </c>
      <c r="N27" s="116">
        <v>0</v>
      </c>
      <c r="O27" s="116">
        <v>0</v>
      </c>
    </row>
    <row r="28" spans="1:15" ht="114.75" customHeight="1" x14ac:dyDescent="0.25">
      <c r="A28" s="110">
        <v>1</v>
      </c>
      <c r="B28" s="112" t="s">
        <v>396</v>
      </c>
      <c r="C28" s="113" t="s">
        <v>397</v>
      </c>
      <c r="D28" s="114" t="s">
        <v>398</v>
      </c>
      <c r="E28" s="114" t="s">
        <v>8</v>
      </c>
      <c r="F28" s="113" t="s">
        <v>8</v>
      </c>
      <c r="G28" s="113" t="s">
        <v>63</v>
      </c>
      <c r="H28" s="114" t="s">
        <v>371</v>
      </c>
      <c r="I28" s="116">
        <v>93950</v>
      </c>
      <c r="J28" s="116">
        <v>10000</v>
      </c>
      <c r="K28" s="116">
        <v>10000</v>
      </c>
      <c r="L28" s="116">
        <v>0</v>
      </c>
      <c r="M28" s="116">
        <v>0</v>
      </c>
      <c r="N28" s="116">
        <v>0</v>
      </c>
      <c r="O28" s="116">
        <v>0</v>
      </c>
    </row>
    <row r="29" spans="1:15" ht="92.25" customHeight="1" x14ac:dyDescent="0.25">
      <c r="A29" s="110">
        <v>0</v>
      </c>
      <c r="B29" s="112" t="s">
        <v>8</v>
      </c>
      <c r="C29" s="113" t="s">
        <v>8</v>
      </c>
      <c r="D29" s="114" t="s">
        <v>8</v>
      </c>
      <c r="E29" s="114" t="s">
        <v>93</v>
      </c>
      <c r="F29" s="113" t="s">
        <v>95</v>
      </c>
      <c r="G29" s="113" t="s">
        <v>63</v>
      </c>
      <c r="H29" s="114" t="s">
        <v>8</v>
      </c>
      <c r="I29" s="115" t="s">
        <v>8</v>
      </c>
      <c r="J29" s="116">
        <v>10000</v>
      </c>
      <c r="K29" s="116">
        <v>10000</v>
      </c>
      <c r="L29" s="116">
        <v>0</v>
      </c>
      <c r="M29" s="116">
        <v>0</v>
      </c>
      <c r="N29" s="116">
        <v>0</v>
      </c>
      <c r="O29" s="116">
        <v>0</v>
      </c>
    </row>
    <row r="30" spans="1:15" ht="70.5" customHeight="1" x14ac:dyDescent="0.25">
      <c r="A30" s="110">
        <v>1</v>
      </c>
      <c r="B30" s="112" t="s">
        <v>399</v>
      </c>
      <c r="C30" s="113" t="s">
        <v>400</v>
      </c>
      <c r="D30" s="114" t="s">
        <v>401</v>
      </c>
      <c r="E30" s="114" t="s">
        <v>8</v>
      </c>
      <c r="F30" s="113" t="s">
        <v>8</v>
      </c>
      <c r="G30" s="113" t="s">
        <v>63</v>
      </c>
      <c r="H30" s="114" t="s">
        <v>371</v>
      </c>
      <c r="I30" s="116">
        <v>187900</v>
      </c>
      <c r="J30" s="116">
        <v>20000</v>
      </c>
      <c r="K30" s="116">
        <v>20000</v>
      </c>
      <c r="L30" s="116">
        <v>0</v>
      </c>
      <c r="M30" s="116">
        <v>0</v>
      </c>
      <c r="N30" s="116">
        <v>0</v>
      </c>
      <c r="O30" s="116">
        <v>0</v>
      </c>
    </row>
    <row r="31" spans="1:15" ht="80.25" customHeight="1" x14ac:dyDescent="0.25">
      <c r="A31" s="110">
        <v>0</v>
      </c>
      <c r="B31" s="112" t="s">
        <v>8</v>
      </c>
      <c r="C31" s="113" t="s">
        <v>8</v>
      </c>
      <c r="D31" s="114" t="s">
        <v>8</v>
      </c>
      <c r="E31" s="114" t="s">
        <v>93</v>
      </c>
      <c r="F31" s="113" t="s">
        <v>95</v>
      </c>
      <c r="G31" s="113" t="s">
        <v>63</v>
      </c>
      <c r="H31" s="114" t="s">
        <v>8</v>
      </c>
      <c r="I31" s="115" t="s">
        <v>8</v>
      </c>
      <c r="J31" s="116">
        <v>20000</v>
      </c>
      <c r="K31" s="116">
        <v>20000</v>
      </c>
      <c r="L31" s="116">
        <v>0</v>
      </c>
      <c r="M31" s="116">
        <v>0</v>
      </c>
      <c r="N31" s="116">
        <v>0</v>
      </c>
      <c r="O31" s="116">
        <v>0</v>
      </c>
    </row>
    <row r="32" spans="1:15" ht="113.25" customHeight="1" x14ac:dyDescent="0.25">
      <c r="A32" s="110">
        <v>1</v>
      </c>
      <c r="B32" s="112" t="s">
        <v>402</v>
      </c>
      <c r="C32" s="113" t="s">
        <v>403</v>
      </c>
      <c r="D32" s="114" t="s">
        <v>404</v>
      </c>
      <c r="E32" s="114" t="s">
        <v>8</v>
      </c>
      <c r="F32" s="113" t="s">
        <v>8</v>
      </c>
      <c r="G32" s="113" t="s">
        <v>63</v>
      </c>
      <c r="H32" s="114" t="s">
        <v>371</v>
      </c>
      <c r="I32" s="116">
        <v>187900</v>
      </c>
      <c r="J32" s="116">
        <v>20000</v>
      </c>
      <c r="K32" s="116">
        <v>20000</v>
      </c>
      <c r="L32" s="116">
        <v>0</v>
      </c>
      <c r="M32" s="116">
        <v>0</v>
      </c>
      <c r="N32" s="116">
        <v>0</v>
      </c>
      <c r="O32" s="116">
        <v>0</v>
      </c>
    </row>
    <row r="33" spans="1:15" ht="77.25" customHeight="1" x14ac:dyDescent="0.25">
      <c r="A33" s="110">
        <v>0</v>
      </c>
      <c r="B33" s="112" t="s">
        <v>8</v>
      </c>
      <c r="C33" s="113" t="s">
        <v>8</v>
      </c>
      <c r="D33" s="114" t="s">
        <v>8</v>
      </c>
      <c r="E33" s="114" t="s">
        <v>93</v>
      </c>
      <c r="F33" s="113" t="s">
        <v>95</v>
      </c>
      <c r="G33" s="113" t="s">
        <v>63</v>
      </c>
      <c r="H33" s="114" t="s">
        <v>8</v>
      </c>
      <c r="I33" s="115" t="s">
        <v>8</v>
      </c>
      <c r="J33" s="116">
        <v>20000</v>
      </c>
      <c r="K33" s="116">
        <v>20000</v>
      </c>
      <c r="L33" s="116">
        <v>0</v>
      </c>
      <c r="M33" s="116">
        <v>0</v>
      </c>
      <c r="N33" s="116">
        <v>0</v>
      </c>
      <c r="O33" s="116">
        <v>0</v>
      </c>
    </row>
    <row r="34" spans="1:15" ht="102.75" customHeight="1" x14ac:dyDescent="0.25">
      <c r="A34" s="110">
        <v>1</v>
      </c>
      <c r="B34" s="112" t="s">
        <v>405</v>
      </c>
      <c r="C34" s="113" t="s">
        <v>406</v>
      </c>
      <c r="D34" s="114" t="s">
        <v>407</v>
      </c>
      <c r="E34" s="114" t="s">
        <v>8</v>
      </c>
      <c r="F34" s="113" t="s">
        <v>8</v>
      </c>
      <c r="G34" s="113" t="s">
        <v>63</v>
      </c>
      <c r="H34" s="114" t="s">
        <v>371</v>
      </c>
      <c r="I34" s="116">
        <v>187900</v>
      </c>
      <c r="J34" s="116">
        <v>20000</v>
      </c>
      <c r="K34" s="116">
        <v>20000</v>
      </c>
      <c r="L34" s="116">
        <v>0</v>
      </c>
      <c r="M34" s="116">
        <v>0</v>
      </c>
      <c r="N34" s="116">
        <v>0</v>
      </c>
      <c r="O34" s="116">
        <v>0</v>
      </c>
    </row>
    <row r="35" spans="1:15" ht="77.25" customHeight="1" x14ac:dyDescent="0.25">
      <c r="A35" s="110">
        <v>0</v>
      </c>
      <c r="B35" s="112" t="s">
        <v>8</v>
      </c>
      <c r="C35" s="113" t="s">
        <v>8</v>
      </c>
      <c r="D35" s="114" t="s">
        <v>8</v>
      </c>
      <c r="E35" s="114" t="s">
        <v>93</v>
      </c>
      <c r="F35" s="113" t="s">
        <v>95</v>
      </c>
      <c r="G35" s="113" t="s">
        <v>63</v>
      </c>
      <c r="H35" s="114" t="s">
        <v>8</v>
      </c>
      <c r="I35" s="115" t="s">
        <v>8</v>
      </c>
      <c r="J35" s="116">
        <v>20000</v>
      </c>
      <c r="K35" s="116">
        <v>20000</v>
      </c>
      <c r="L35" s="116">
        <v>0</v>
      </c>
      <c r="M35" s="116">
        <v>0</v>
      </c>
      <c r="N35" s="116">
        <v>0</v>
      </c>
      <c r="O35" s="116">
        <v>0</v>
      </c>
    </row>
    <row r="36" spans="1:15" ht="98.25" customHeight="1" x14ac:dyDescent="0.25">
      <c r="A36" s="110">
        <v>1</v>
      </c>
      <c r="B36" s="112" t="s">
        <v>408</v>
      </c>
      <c r="C36" s="113" t="s">
        <v>409</v>
      </c>
      <c r="D36" s="114" t="s">
        <v>410</v>
      </c>
      <c r="E36" s="114" t="s">
        <v>8</v>
      </c>
      <c r="F36" s="113" t="s">
        <v>8</v>
      </c>
      <c r="G36" s="113" t="s">
        <v>63</v>
      </c>
      <c r="H36" s="114" t="s">
        <v>371</v>
      </c>
      <c r="I36" s="116">
        <v>93950</v>
      </c>
      <c r="J36" s="116">
        <v>10000</v>
      </c>
      <c r="K36" s="116">
        <v>10000</v>
      </c>
      <c r="L36" s="116">
        <v>0</v>
      </c>
      <c r="M36" s="116">
        <v>0</v>
      </c>
      <c r="N36" s="116">
        <v>0</v>
      </c>
      <c r="O36" s="116">
        <v>0</v>
      </c>
    </row>
    <row r="37" spans="1:15" ht="108.75" customHeight="1" x14ac:dyDescent="0.25">
      <c r="A37" s="110">
        <v>0</v>
      </c>
      <c r="B37" s="112" t="s">
        <v>8</v>
      </c>
      <c r="C37" s="113" t="s">
        <v>8</v>
      </c>
      <c r="D37" s="114" t="s">
        <v>8</v>
      </c>
      <c r="E37" s="114" t="s">
        <v>93</v>
      </c>
      <c r="F37" s="113" t="s">
        <v>95</v>
      </c>
      <c r="G37" s="113" t="s">
        <v>63</v>
      </c>
      <c r="H37" s="114" t="s">
        <v>8</v>
      </c>
      <c r="I37" s="115" t="s">
        <v>8</v>
      </c>
      <c r="J37" s="116">
        <v>10000</v>
      </c>
      <c r="K37" s="116">
        <v>10000</v>
      </c>
      <c r="L37" s="116">
        <v>0</v>
      </c>
      <c r="M37" s="116">
        <v>0</v>
      </c>
      <c r="N37" s="116">
        <v>0</v>
      </c>
      <c r="O37" s="116">
        <v>0</v>
      </c>
    </row>
    <row r="38" spans="1:15" ht="82.5" customHeight="1" x14ac:dyDescent="0.25">
      <c r="A38" s="110">
        <v>1</v>
      </c>
      <c r="B38" s="112" t="s">
        <v>411</v>
      </c>
      <c r="C38" s="113" t="s">
        <v>412</v>
      </c>
      <c r="D38" s="114" t="s">
        <v>413</v>
      </c>
      <c r="E38" s="114" t="s">
        <v>8</v>
      </c>
      <c r="F38" s="113" t="s">
        <v>8</v>
      </c>
      <c r="G38" s="113" t="s">
        <v>63</v>
      </c>
      <c r="H38" s="114" t="s">
        <v>371</v>
      </c>
      <c r="I38" s="116">
        <v>187900</v>
      </c>
      <c r="J38" s="116">
        <v>20000</v>
      </c>
      <c r="K38" s="116">
        <v>20000</v>
      </c>
      <c r="L38" s="116">
        <v>0</v>
      </c>
      <c r="M38" s="116">
        <v>0</v>
      </c>
      <c r="N38" s="116">
        <v>0</v>
      </c>
      <c r="O38" s="116">
        <v>0</v>
      </c>
    </row>
    <row r="39" spans="1:15" ht="92.25" customHeight="1" x14ac:dyDescent="0.25">
      <c r="A39" s="110">
        <v>0</v>
      </c>
      <c r="B39" s="112" t="s">
        <v>8</v>
      </c>
      <c r="C39" s="113" t="s">
        <v>8</v>
      </c>
      <c r="D39" s="114" t="s">
        <v>8</v>
      </c>
      <c r="E39" s="114" t="s">
        <v>93</v>
      </c>
      <c r="F39" s="113" t="s">
        <v>95</v>
      </c>
      <c r="G39" s="113" t="s">
        <v>63</v>
      </c>
      <c r="H39" s="114" t="s">
        <v>8</v>
      </c>
      <c r="I39" s="115" t="s">
        <v>8</v>
      </c>
      <c r="J39" s="116">
        <v>20000</v>
      </c>
      <c r="K39" s="116">
        <v>20000</v>
      </c>
      <c r="L39" s="116">
        <v>0</v>
      </c>
      <c r="M39" s="116">
        <v>0</v>
      </c>
      <c r="N39" s="116">
        <v>0</v>
      </c>
      <c r="O39" s="116">
        <v>0</v>
      </c>
    </row>
    <row r="40" spans="1:15" ht="117.75" customHeight="1" x14ac:dyDescent="0.25">
      <c r="A40" s="110">
        <v>1</v>
      </c>
      <c r="B40" s="112" t="s">
        <v>414</v>
      </c>
      <c r="C40" s="113" t="s">
        <v>415</v>
      </c>
      <c r="D40" s="114" t="s">
        <v>416</v>
      </c>
      <c r="E40" s="114" t="s">
        <v>8</v>
      </c>
      <c r="F40" s="113" t="s">
        <v>8</v>
      </c>
      <c r="G40" s="113" t="s">
        <v>63</v>
      </c>
      <c r="H40" s="114" t="s">
        <v>371</v>
      </c>
      <c r="I40" s="116">
        <v>93950</v>
      </c>
      <c r="J40" s="116">
        <v>10000</v>
      </c>
      <c r="K40" s="116">
        <v>10000</v>
      </c>
      <c r="L40" s="116">
        <v>0</v>
      </c>
      <c r="M40" s="116">
        <v>0</v>
      </c>
      <c r="N40" s="116">
        <v>0</v>
      </c>
      <c r="O40" s="116">
        <v>0</v>
      </c>
    </row>
    <row r="41" spans="1:15" ht="79.5" customHeight="1" x14ac:dyDescent="0.25">
      <c r="A41" s="110">
        <v>0</v>
      </c>
      <c r="B41" s="112" t="s">
        <v>8</v>
      </c>
      <c r="C41" s="113" t="s">
        <v>8</v>
      </c>
      <c r="D41" s="114" t="s">
        <v>8</v>
      </c>
      <c r="E41" s="114" t="s">
        <v>93</v>
      </c>
      <c r="F41" s="113" t="s">
        <v>95</v>
      </c>
      <c r="G41" s="113" t="s">
        <v>63</v>
      </c>
      <c r="H41" s="114" t="s">
        <v>8</v>
      </c>
      <c r="I41" s="115" t="s">
        <v>8</v>
      </c>
      <c r="J41" s="116">
        <v>10000</v>
      </c>
      <c r="K41" s="116">
        <v>10000</v>
      </c>
      <c r="L41" s="116">
        <v>0</v>
      </c>
      <c r="M41" s="116">
        <v>0</v>
      </c>
      <c r="N41" s="116">
        <v>0</v>
      </c>
      <c r="O41" s="116">
        <v>0</v>
      </c>
    </row>
    <row r="42" spans="1:15" ht="79.5" customHeight="1" x14ac:dyDescent="0.25">
      <c r="A42" s="110">
        <v>1</v>
      </c>
      <c r="B42" s="112" t="s">
        <v>417</v>
      </c>
      <c r="C42" s="113" t="s">
        <v>418</v>
      </c>
      <c r="D42" s="114" t="s">
        <v>419</v>
      </c>
      <c r="E42" s="114" t="s">
        <v>8</v>
      </c>
      <c r="F42" s="113" t="s">
        <v>8</v>
      </c>
      <c r="G42" s="113" t="s">
        <v>63</v>
      </c>
      <c r="H42" s="114" t="s">
        <v>371</v>
      </c>
      <c r="I42" s="116">
        <v>93950</v>
      </c>
      <c r="J42" s="116">
        <v>10000</v>
      </c>
      <c r="K42" s="116">
        <v>10000</v>
      </c>
      <c r="L42" s="116">
        <v>0</v>
      </c>
      <c r="M42" s="116">
        <v>0</v>
      </c>
      <c r="N42" s="116">
        <v>0</v>
      </c>
      <c r="O42" s="116">
        <v>0</v>
      </c>
    </row>
    <row r="43" spans="1:15" ht="69" customHeight="1" x14ac:dyDescent="0.25">
      <c r="A43" s="110">
        <v>0</v>
      </c>
      <c r="B43" s="112" t="s">
        <v>8</v>
      </c>
      <c r="C43" s="113" t="s">
        <v>8</v>
      </c>
      <c r="D43" s="114" t="s">
        <v>8</v>
      </c>
      <c r="E43" s="114" t="s">
        <v>93</v>
      </c>
      <c r="F43" s="113" t="s">
        <v>95</v>
      </c>
      <c r="G43" s="113" t="s">
        <v>63</v>
      </c>
      <c r="H43" s="114" t="s">
        <v>8</v>
      </c>
      <c r="I43" s="115" t="s">
        <v>8</v>
      </c>
      <c r="J43" s="116">
        <v>10000</v>
      </c>
      <c r="K43" s="116">
        <v>10000</v>
      </c>
      <c r="L43" s="116">
        <v>0</v>
      </c>
      <c r="M43" s="116">
        <v>0</v>
      </c>
      <c r="N43" s="116">
        <v>0</v>
      </c>
      <c r="O43" s="116">
        <v>0</v>
      </c>
    </row>
    <row r="44" spans="1:15" ht="82.5" customHeight="1" x14ac:dyDescent="0.25">
      <c r="A44" s="110">
        <v>1</v>
      </c>
      <c r="B44" s="112" t="s">
        <v>420</v>
      </c>
      <c r="C44" s="113" t="s">
        <v>421</v>
      </c>
      <c r="D44" s="114" t="s">
        <v>422</v>
      </c>
      <c r="E44" s="114" t="s">
        <v>8</v>
      </c>
      <c r="F44" s="113" t="s">
        <v>8</v>
      </c>
      <c r="G44" s="113" t="s">
        <v>63</v>
      </c>
      <c r="H44" s="114" t="s">
        <v>371</v>
      </c>
      <c r="I44" s="116">
        <v>375800</v>
      </c>
      <c r="J44" s="116">
        <v>40000</v>
      </c>
      <c r="K44" s="116">
        <v>40000</v>
      </c>
      <c r="L44" s="116">
        <v>0</v>
      </c>
      <c r="M44" s="116">
        <v>0</v>
      </c>
      <c r="N44" s="116">
        <v>0</v>
      </c>
      <c r="O44" s="116">
        <v>0</v>
      </c>
    </row>
    <row r="45" spans="1:15" ht="81.75" customHeight="1" x14ac:dyDescent="0.25">
      <c r="A45" s="110">
        <v>0</v>
      </c>
      <c r="B45" s="112" t="s">
        <v>8</v>
      </c>
      <c r="C45" s="113" t="s">
        <v>8</v>
      </c>
      <c r="D45" s="114" t="s">
        <v>8</v>
      </c>
      <c r="E45" s="114" t="s">
        <v>93</v>
      </c>
      <c r="F45" s="113" t="s">
        <v>95</v>
      </c>
      <c r="G45" s="113" t="s">
        <v>63</v>
      </c>
      <c r="H45" s="114" t="s">
        <v>8</v>
      </c>
      <c r="I45" s="115" t="s">
        <v>8</v>
      </c>
      <c r="J45" s="116">
        <v>40000</v>
      </c>
      <c r="K45" s="116">
        <v>40000</v>
      </c>
      <c r="L45" s="116">
        <v>0</v>
      </c>
      <c r="M45" s="116">
        <v>0</v>
      </c>
      <c r="N45" s="116">
        <v>0</v>
      </c>
      <c r="O45" s="116">
        <v>0</v>
      </c>
    </row>
    <row r="46" spans="1:15" ht="101.25" customHeight="1" x14ac:dyDescent="0.25">
      <c r="A46" s="110">
        <v>1</v>
      </c>
      <c r="B46" s="112" t="s">
        <v>423</v>
      </c>
      <c r="C46" s="113" t="s">
        <v>424</v>
      </c>
      <c r="D46" s="114" t="s">
        <v>425</v>
      </c>
      <c r="E46" s="114" t="s">
        <v>8</v>
      </c>
      <c r="F46" s="113" t="s">
        <v>8</v>
      </c>
      <c r="G46" s="113" t="s">
        <v>63</v>
      </c>
      <c r="H46" s="114" t="s">
        <v>371</v>
      </c>
      <c r="I46" s="116">
        <v>12000000</v>
      </c>
      <c r="J46" s="116">
        <v>1200000</v>
      </c>
      <c r="K46" s="116">
        <v>1200000</v>
      </c>
      <c r="L46" s="116">
        <v>0</v>
      </c>
      <c r="M46" s="116">
        <v>0</v>
      </c>
      <c r="N46" s="116">
        <v>0</v>
      </c>
      <c r="O46" s="116">
        <v>0</v>
      </c>
    </row>
    <row r="47" spans="1:15" ht="114.75" customHeight="1" x14ac:dyDescent="0.25">
      <c r="A47" s="110">
        <v>0</v>
      </c>
      <c r="B47" s="112" t="s">
        <v>8</v>
      </c>
      <c r="C47" s="113" t="s">
        <v>8</v>
      </c>
      <c r="D47" s="114" t="s">
        <v>8</v>
      </c>
      <c r="E47" s="114" t="s">
        <v>96</v>
      </c>
      <c r="F47" s="113" t="s">
        <v>98</v>
      </c>
      <c r="G47" s="113" t="s">
        <v>63</v>
      </c>
      <c r="H47" s="114" t="s">
        <v>8</v>
      </c>
      <c r="I47" s="115" t="s">
        <v>8</v>
      </c>
      <c r="J47" s="116">
        <v>1200000</v>
      </c>
      <c r="K47" s="116">
        <v>1200000</v>
      </c>
      <c r="L47" s="116">
        <v>0</v>
      </c>
      <c r="M47" s="116">
        <v>0</v>
      </c>
      <c r="N47" s="116">
        <v>0</v>
      </c>
      <c r="O47" s="116">
        <v>0</v>
      </c>
    </row>
    <row r="48" spans="1:15" ht="87" customHeight="1" x14ac:dyDescent="0.25">
      <c r="A48" s="110">
        <v>1</v>
      </c>
      <c r="B48" s="112" t="s">
        <v>426</v>
      </c>
      <c r="C48" s="113" t="s">
        <v>427</v>
      </c>
      <c r="D48" s="114" t="s">
        <v>428</v>
      </c>
      <c r="E48" s="114" t="s">
        <v>8</v>
      </c>
      <c r="F48" s="113" t="s">
        <v>8</v>
      </c>
      <c r="G48" s="113" t="s">
        <v>63</v>
      </c>
      <c r="H48" s="114" t="s">
        <v>371</v>
      </c>
      <c r="I48" s="116">
        <v>110000000</v>
      </c>
      <c r="J48" s="116">
        <v>11000000</v>
      </c>
      <c r="K48" s="116">
        <v>11000000</v>
      </c>
      <c r="L48" s="116">
        <v>0</v>
      </c>
      <c r="M48" s="116">
        <v>0</v>
      </c>
      <c r="N48" s="116">
        <v>0</v>
      </c>
      <c r="O48" s="116">
        <v>0</v>
      </c>
    </row>
    <row r="49" spans="1:15" ht="84.75" customHeight="1" x14ac:dyDescent="0.25">
      <c r="A49" s="110">
        <v>0</v>
      </c>
      <c r="B49" s="112" t="s">
        <v>8</v>
      </c>
      <c r="C49" s="113" t="s">
        <v>8</v>
      </c>
      <c r="D49" s="114" t="s">
        <v>8</v>
      </c>
      <c r="E49" s="114" t="s">
        <v>99</v>
      </c>
      <c r="F49" s="113" t="s">
        <v>101</v>
      </c>
      <c r="G49" s="113" t="s">
        <v>63</v>
      </c>
      <c r="H49" s="114" t="s">
        <v>8</v>
      </c>
      <c r="I49" s="115" t="s">
        <v>8</v>
      </c>
      <c r="J49" s="116">
        <v>11000000</v>
      </c>
      <c r="K49" s="116">
        <v>11000000</v>
      </c>
      <c r="L49" s="116">
        <v>0</v>
      </c>
      <c r="M49" s="116">
        <v>0</v>
      </c>
      <c r="N49" s="116">
        <v>0</v>
      </c>
      <c r="O49" s="116">
        <v>0</v>
      </c>
    </row>
    <row r="50" spans="1:15" ht="92.25" customHeight="1" x14ac:dyDescent="0.25">
      <c r="A50" s="110">
        <v>1</v>
      </c>
      <c r="B50" s="112" t="s">
        <v>429</v>
      </c>
      <c r="C50" s="113" t="s">
        <v>430</v>
      </c>
      <c r="D50" s="114" t="s">
        <v>431</v>
      </c>
      <c r="E50" s="114" t="s">
        <v>8</v>
      </c>
      <c r="F50" s="113" t="s">
        <v>8</v>
      </c>
      <c r="G50" s="113" t="s">
        <v>63</v>
      </c>
      <c r="H50" s="114" t="s">
        <v>371</v>
      </c>
      <c r="I50" s="116">
        <v>187900</v>
      </c>
      <c r="J50" s="116">
        <v>20000</v>
      </c>
      <c r="K50" s="116">
        <v>20000</v>
      </c>
      <c r="L50" s="116">
        <v>0</v>
      </c>
      <c r="M50" s="116">
        <v>0</v>
      </c>
      <c r="N50" s="116">
        <v>0</v>
      </c>
      <c r="O50" s="116">
        <v>0</v>
      </c>
    </row>
    <row r="51" spans="1:15" ht="58.5" x14ac:dyDescent="0.25">
      <c r="A51" s="110">
        <v>0</v>
      </c>
      <c r="B51" s="112" t="s">
        <v>8</v>
      </c>
      <c r="C51" s="113" t="s">
        <v>8</v>
      </c>
      <c r="D51" s="114" t="s">
        <v>8</v>
      </c>
      <c r="E51" s="114" t="s">
        <v>93</v>
      </c>
      <c r="F51" s="113" t="s">
        <v>95</v>
      </c>
      <c r="G51" s="113" t="s">
        <v>63</v>
      </c>
      <c r="H51" s="114" t="s">
        <v>8</v>
      </c>
      <c r="I51" s="115" t="s">
        <v>8</v>
      </c>
      <c r="J51" s="116">
        <v>20000</v>
      </c>
      <c r="K51" s="116">
        <v>20000</v>
      </c>
      <c r="L51" s="116">
        <v>0</v>
      </c>
      <c r="M51" s="116">
        <v>0</v>
      </c>
      <c r="N51" s="116">
        <v>0</v>
      </c>
      <c r="O51" s="116">
        <v>0</v>
      </c>
    </row>
    <row r="52" spans="1:15" ht="68.25" x14ac:dyDescent="0.25">
      <c r="A52" s="110">
        <v>1</v>
      </c>
      <c r="B52" s="112" t="s">
        <v>432</v>
      </c>
      <c r="C52" s="113" t="s">
        <v>387</v>
      </c>
      <c r="D52" s="114" t="s">
        <v>8</v>
      </c>
      <c r="E52" s="114" t="s">
        <v>8</v>
      </c>
      <c r="F52" s="113" t="s">
        <v>8</v>
      </c>
      <c r="G52" s="113" t="s">
        <v>170</v>
      </c>
      <c r="H52" s="114" t="s">
        <v>8</v>
      </c>
      <c r="I52" s="115" t="s">
        <v>8</v>
      </c>
      <c r="J52" s="116">
        <v>7850580</v>
      </c>
      <c r="K52" s="116">
        <v>7850580</v>
      </c>
      <c r="L52" s="116">
        <v>0</v>
      </c>
      <c r="M52" s="116">
        <v>0</v>
      </c>
      <c r="N52" s="116">
        <v>0</v>
      </c>
      <c r="O52" s="116">
        <v>0</v>
      </c>
    </row>
    <row r="53" spans="1:15" ht="100.5" customHeight="1" x14ac:dyDescent="0.25">
      <c r="A53" s="110">
        <v>1</v>
      </c>
      <c r="B53" s="112" t="s">
        <v>433</v>
      </c>
      <c r="C53" s="113" t="s">
        <v>434</v>
      </c>
      <c r="D53" s="114" t="s">
        <v>435</v>
      </c>
      <c r="E53" s="114" t="s">
        <v>8</v>
      </c>
      <c r="F53" s="113" t="s">
        <v>8</v>
      </c>
      <c r="G53" s="113" t="s">
        <v>170</v>
      </c>
      <c r="H53" s="114" t="s">
        <v>371</v>
      </c>
      <c r="I53" s="116">
        <v>36762438</v>
      </c>
      <c r="J53" s="116">
        <v>1022438</v>
      </c>
      <c r="K53" s="116">
        <v>1022438</v>
      </c>
      <c r="L53" s="116">
        <v>0</v>
      </c>
      <c r="M53" s="116">
        <v>0</v>
      </c>
      <c r="N53" s="116">
        <v>0</v>
      </c>
      <c r="O53" s="116">
        <v>0</v>
      </c>
    </row>
    <row r="54" spans="1:15" ht="90.75" customHeight="1" x14ac:dyDescent="0.25">
      <c r="A54" s="110">
        <v>0</v>
      </c>
      <c r="B54" s="112" t="s">
        <v>8</v>
      </c>
      <c r="C54" s="113" t="s">
        <v>8</v>
      </c>
      <c r="D54" s="114" t="s">
        <v>8</v>
      </c>
      <c r="E54" s="114" t="s">
        <v>292</v>
      </c>
      <c r="F54" s="113" t="s">
        <v>295</v>
      </c>
      <c r="G54" s="113" t="s">
        <v>170</v>
      </c>
      <c r="H54" s="114" t="s">
        <v>8</v>
      </c>
      <c r="I54" s="115" t="s">
        <v>8</v>
      </c>
      <c r="J54" s="116">
        <v>1022438</v>
      </c>
      <c r="K54" s="116">
        <v>1022438</v>
      </c>
      <c r="L54" s="116">
        <v>0</v>
      </c>
      <c r="M54" s="116">
        <v>0</v>
      </c>
      <c r="N54" s="116">
        <v>0</v>
      </c>
      <c r="O54" s="116">
        <v>0</v>
      </c>
    </row>
    <row r="55" spans="1:15" ht="68.25" x14ac:dyDescent="0.25">
      <c r="A55" s="110">
        <v>1</v>
      </c>
      <c r="B55" s="112" t="s">
        <v>436</v>
      </c>
      <c r="C55" s="113" t="s">
        <v>437</v>
      </c>
      <c r="D55" s="114" t="s">
        <v>438</v>
      </c>
      <c r="E55" s="114" t="s">
        <v>8</v>
      </c>
      <c r="F55" s="113" t="s">
        <v>8</v>
      </c>
      <c r="G55" s="113" t="s">
        <v>170</v>
      </c>
      <c r="H55" s="114" t="s">
        <v>371</v>
      </c>
      <c r="I55" s="116">
        <v>29687576</v>
      </c>
      <c r="J55" s="116">
        <v>6828142</v>
      </c>
      <c r="K55" s="116">
        <v>6828142</v>
      </c>
      <c r="L55" s="116">
        <v>0</v>
      </c>
      <c r="M55" s="116">
        <v>0</v>
      </c>
      <c r="N55" s="116">
        <v>0</v>
      </c>
      <c r="O55" s="116">
        <v>0</v>
      </c>
    </row>
    <row r="56" spans="1:15" ht="68.25" x14ac:dyDescent="0.25">
      <c r="A56" s="110">
        <v>0</v>
      </c>
      <c r="B56" s="112" t="s">
        <v>8</v>
      </c>
      <c r="C56" s="113" t="s">
        <v>8</v>
      </c>
      <c r="D56" s="114" t="s">
        <v>8</v>
      </c>
      <c r="E56" s="114" t="s">
        <v>346</v>
      </c>
      <c r="F56" s="113" t="s">
        <v>348</v>
      </c>
      <c r="G56" s="113" t="s">
        <v>170</v>
      </c>
      <c r="H56" s="114" t="s">
        <v>8</v>
      </c>
      <c r="I56" s="115" t="s">
        <v>8</v>
      </c>
      <c r="J56" s="116">
        <v>6828142</v>
      </c>
      <c r="K56" s="116">
        <v>6828142</v>
      </c>
      <c r="L56" s="116">
        <v>0</v>
      </c>
      <c r="M56" s="116">
        <v>0</v>
      </c>
      <c r="N56" s="116">
        <v>0</v>
      </c>
      <c r="O56" s="116">
        <v>0</v>
      </c>
    </row>
    <row r="57" spans="1:15" ht="84.75" customHeight="1" x14ac:dyDescent="0.25">
      <c r="A57" s="110">
        <v>1</v>
      </c>
      <c r="B57" s="112" t="s">
        <v>439</v>
      </c>
      <c r="C57" s="113" t="s">
        <v>440</v>
      </c>
      <c r="D57" s="114" t="s">
        <v>8</v>
      </c>
      <c r="E57" s="114" t="s">
        <v>8</v>
      </c>
      <c r="F57" s="113" t="s">
        <v>8</v>
      </c>
      <c r="G57" s="113" t="s">
        <v>205</v>
      </c>
      <c r="H57" s="114" t="s">
        <v>8</v>
      </c>
      <c r="I57" s="115" t="s">
        <v>8</v>
      </c>
      <c r="J57" s="116">
        <v>900000</v>
      </c>
      <c r="K57" s="116">
        <v>900000</v>
      </c>
      <c r="L57" s="116">
        <v>0</v>
      </c>
      <c r="M57" s="116">
        <v>0</v>
      </c>
      <c r="N57" s="116">
        <v>0</v>
      </c>
      <c r="O57" s="116">
        <v>0</v>
      </c>
    </row>
    <row r="58" spans="1:15" ht="81" customHeight="1" x14ac:dyDescent="0.25">
      <c r="A58" s="110">
        <v>1</v>
      </c>
      <c r="B58" s="112" t="s">
        <v>441</v>
      </c>
      <c r="C58" s="113" t="s">
        <v>442</v>
      </c>
      <c r="D58" s="114" t="s">
        <v>443</v>
      </c>
      <c r="E58" s="114" t="s">
        <v>8</v>
      </c>
      <c r="F58" s="113" t="s">
        <v>8</v>
      </c>
      <c r="G58" s="113" t="s">
        <v>205</v>
      </c>
      <c r="H58" s="114" t="s">
        <v>444</v>
      </c>
      <c r="I58" s="116">
        <v>45000000</v>
      </c>
      <c r="J58" s="116">
        <v>900000</v>
      </c>
      <c r="K58" s="116">
        <v>900000</v>
      </c>
      <c r="L58" s="116">
        <v>0</v>
      </c>
      <c r="M58" s="116">
        <v>0</v>
      </c>
      <c r="N58" s="116">
        <v>0</v>
      </c>
      <c r="O58" s="116">
        <v>0</v>
      </c>
    </row>
    <row r="59" spans="1:15" ht="39" x14ac:dyDescent="0.25">
      <c r="A59" s="110">
        <v>0</v>
      </c>
      <c r="B59" s="112" t="s">
        <v>8</v>
      </c>
      <c r="C59" s="113" t="s">
        <v>8</v>
      </c>
      <c r="D59" s="114" t="s">
        <v>8</v>
      </c>
      <c r="E59" s="114" t="s">
        <v>296</v>
      </c>
      <c r="F59" s="113" t="s">
        <v>298</v>
      </c>
      <c r="G59" s="113" t="s">
        <v>205</v>
      </c>
      <c r="H59" s="114" t="s">
        <v>8</v>
      </c>
      <c r="I59" s="115" t="s">
        <v>8</v>
      </c>
      <c r="J59" s="116">
        <v>900000</v>
      </c>
      <c r="K59" s="116">
        <v>900000</v>
      </c>
      <c r="L59" s="116">
        <v>0</v>
      </c>
      <c r="M59" s="116">
        <v>0</v>
      </c>
      <c r="N59" s="116">
        <v>0</v>
      </c>
      <c r="O59" s="116">
        <v>0</v>
      </c>
    </row>
    <row r="60" spans="1:15" x14ac:dyDescent="0.25">
      <c r="A60" s="110">
        <v>1</v>
      </c>
      <c r="B60" s="112" t="s">
        <v>8</v>
      </c>
      <c r="C60" s="113" t="s">
        <v>8</v>
      </c>
      <c r="D60" s="114" t="s">
        <v>8</v>
      </c>
      <c r="E60" s="114" t="s">
        <v>8</v>
      </c>
      <c r="F60" s="113" t="s">
        <v>8</v>
      </c>
      <c r="G60" s="113" t="s">
        <v>8</v>
      </c>
      <c r="H60" s="114" t="s">
        <v>8</v>
      </c>
      <c r="I60" s="115" t="s">
        <v>221</v>
      </c>
      <c r="J60" s="116">
        <v>24672787</v>
      </c>
      <c r="K60" s="116">
        <v>24672787</v>
      </c>
      <c r="L60" s="116">
        <v>0</v>
      </c>
      <c r="M60" s="116">
        <v>0</v>
      </c>
      <c r="N60" s="116">
        <v>0</v>
      </c>
      <c r="O60" s="116">
        <v>0</v>
      </c>
    </row>
    <row r="61" spans="1:15" x14ac:dyDescent="0.25">
      <c r="A61" s="65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5" ht="15.75" x14ac:dyDescent="0.25">
      <c r="A62" s="92"/>
      <c r="B62" s="61" t="s">
        <v>259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</sheetData>
  <mergeCells count="14">
    <mergeCell ref="K1:O1"/>
    <mergeCell ref="B2:O2"/>
    <mergeCell ref="B3:C3"/>
    <mergeCell ref="B4:C4"/>
    <mergeCell ref="G5:G6"/>
    <mergeCell ref="H5:H6"/>
    <mergeCell ref="I5:I6"/>
    <mergeCell ref="J5:J6"/>
    <mergeCell ref="K5:O5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view="pageBreakPreview" zoomScale="85" zoomScaleNormal="100" zoomScaleSheetLayoutView="85" workbookViewId="0">
      <selection activeCell="I5" sqref="I5"/>
    </sheetView>
  </sheetViews>
  <sheetFormatPr defaultRowHeight="15" x14ac:dyDescent="0.25"/>
  <cols>
    <col min="1" max="1" width="23.85546875" customWidth="1"/>
    <col min="4" max="4" width="38.42578125" customWidth="1"/>
    <col min="5" max="5" width="44.5703125" customWidth="1"/>
    <col min="6" max="6" width="31.85546875" customWidth="1"/>
    <col min="7" max="7" width="16.28515625" customWidth="1"/>
    <col min="8" max="8" width="16" customWidth="1"/>
    <col min="9" max="10" width="15.5703125" customWidth="1"/>
    <col min="13" max="13" width="11.28515625" bestFit="1" customWidth="1"/>
  </cols>
  <sheetData>
    <row r="1" spans="1:10" ht="16.149999999999999" customHeight="1" x14ac:dyDescent="0.25">
      <c r="H1" t="s">
        <v>222</v>
      </c>
    </row>
    <row r="2" spans="1:10" ht="109.9" customHeight="1" x14ac:dyDescent="0.25">
      <c r="H2" s="167" t="s">
        <v>457</v>
      </c>
      <c r="I2" s="167"/>
      <c r="J2" s="167"/>
    </row>
    <row r="3" spans="1:10" x14ac:dyDescent="0.25">
      <c r="A3" s="122" t="s">
        <v>223</v>
      </c>
      <c r="B3" s="122"/>
      <c r="C3" s="122"/>
      <c r="D3" s="122"/>
      <c r="E3" s="122"/>
      <c r="F3" s="122"/>
      <c r="G3" s="122"/>
      <c r="H3" s="122"/>
      <c r="I3" s="122"/>
      <c r="J3" s="122"/>
    </row>
    <row r="5" spans="1:10" x14ac:dyDescent="0.25">
      <c r="A5" s="15" t="s">
        <v>0</v>
      </c>
    </row>
    <row r="6" spans="1:10" x14ac:dyDescent="0.25">
      <c r="A6" t="s">
        <v>1</v>
      </c>
      <c r="J6" s="63" t="s">
        <v>2</v>
      </c>
    </row>
    <row r="7" spans="1:10" ht="15" customHeight="1" x14ac:dyDescent="0.25">
      <c r="A7" s="168" t="s">
        <v>13</v>
      </c>
      <c r="B7" s="168" t="s">
        <v>14</v>
      </c>
      <c r="C7" s="168" t="s">
        <v>15</v>
      </c>
      <c r="D7" s="152" t="s">
        <v>16</v>
      </c>
      <c r="E7" s="152" t="s">
        <v>224</v>
      </c>
      <c r="F7" s="168" t="s">
        <v>225</v>
      </c>
      <c r="G7" s="170" t="s">
        <v>3</v>
      </c>
      <c r="H7" s="152" t="s">
        <v>4</v>
      </c>
      <c r="I7" s="172" t="s">
        <v>5</v>
      </c>
      <c r="J7" s="173"/>
    </row>
    <row r="8" spans="1:10" ht="101.25" customHeight="1" x14ac:dyDescent="0.25">
      <c r="A8" s="169"/>
      <c r="B8" s="169"/>
      <c r="C8" s="169"/>
      <c r="D8" s="154"/>
      <c r="E8" s="154"/>
      <c r="F8" s="169"/>
      <c r="G8" s="171"/>
      <c r="H8" s="154"/>
      <c r="I8" s="2" t="s">
        <v>6</v>
      </c>
      <c r="J8" s="2" t="s">
        <v>7</v>
      </c>
    </row>
    <row r="9" spans="1:10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7">
        <v>7</v>
      </c>
      <c r="H9" s="2">
        <v>8</v>
      </c>
      <c r="I9" s="6">
        <v>9</v>
      </c>
      <c r="J9" s="6">
        <v>10</v>
      </c>
    </row>
    <row r="10" spans="1:10" ht="32.25" customHeight="1" x14ac:dyDescent="0.25">
      <c r="A10" s="59" t="s">
        <v>23</v>
      </c>
      <c r="B10" s="59" t="s">
        <v>226</v>
      </c>
      <c r="C10" s="59" t="s">
        <v>226</v>
      </c>
      <c r="D10" s="23" t="s">
        <v>24</v>
      </c>
      <c r="E10" s="23" t="s">
        <v>226</v>
      </c>
      <c r="F10" s="23" t="s">
        <v>226</v>
      </c>
      <c r="G10" s="24">
        <f>G11</f>
        <v>25294290</v>
      </c>
      <c r="H10" s="24">
        <f t="shared" ref="H10:J10" si="0">H11</f>
        <v>24296960</v>
      </c>
      <c r="I10" s="24">
        <f t="shared" si="0"/>
        <v>997330</v>
      </c>
      <c r="J10" s="24">
        <f t="shared" si="0"/>
        <v>997330</v>
      </c>
    </row>
    <row r="11" spans="1:10" ht="33.75" customHeight="1" x14ac:dyDescent="0.25">
      <c r="A11" s="59" t="s">
        <v>25</v>
      </c>
      <c r="B11" s="59" t="s">
        <v>226</v>
      </c>
      <c r="C11" s="59" t="s">
        <v>226</v>
      </c>
      <c r="D11" s="23" t="s">
        <v>24</v>
      </c>
      <c r="E11" s="23" t="s">
        <v>226</v>
      </c>
      <c r="F11" s="23" t="s">
        <v>226</v>
      </c>
      <c r="G11" s="24">
        <f>SUM(G12:G19)</f>
        <v>25294290</v>
      </c>
      <c r="H11" s="24">
        <f>SUM(H12:H19)</f>
        <v>24296960</v>
      </c>
      <c r="I11" s="24">
        <f>SUM(I12:I19)</f>
        <v>997330</v>
      </c>
      <c r="J11" s="24">
        <f>SUM(J12:J19)</f>
        <v>997330</v>
      </c>
    </row>
    <row r="12" spans="1:10" ht="70.5" customHeight="1" x14ac:dyDescent="0.25">
      <c r="A12" s="2" t="s">
        <v>34</v>
      </c>
      <c r="B12" s="2" t="s">
        <v>35</v>
      </c>
      <c r="C12" s="2" t="s">
        <v>36</v>
      </c>
      <c r="D12" s="3" t="s">
        <v>37</v>
      </c>
      <c r="E12" s="3" t="s">
        <v>227</v>
      </c>
      <c r="F12" s="3" t="s">
        <v>228</v>
      </c>
      <c r="G12" s="4">
        <f>H12+I12</f>
        <v>12675640</v>
      </c>
      <c r="H12" s="5">
        <v>12675640</v>
      </c>
      <c r="I12" s="5">
        <v>0</v>
      </c>
      <c r="J12" s="5">
        <v>0</v>
      </c>
    </row>
    <row r="13" spans="1:10" ht="76.5" customHeight="1" x14ac:dyDescent="0.25">
      <c r="A13" s="2" t="s">
        <v>38</v>
      </c>
      <c r="B13" s="2" t="s">
        <v>39</v>
      </c>
      <c r="C13" s="2" t="s">
        <v>40</v>
      </c>
      <c r="D13" s="3" t="s">
        <v>41</v>
      </c>
      <c r="E13" s="3" t="s">
        <v>229</v>
      </c>
      <c r="F13" s="3" t="s">
        <v>228</v>
      </c>
      <c r="G13" s="4">
        <f t="shared" ref="G13:G19" si="1">H13+I13</f>
        <v>7665000</v>
      </c>
      <c r="H13" s="5">
        <v>7665000</v>
      </c>
      <c r="I13" s="5">
        <v>0</v>
      </c>
      <c r="J13" s="5">
        <v>0</v>
      </c>
    </row>
    <row r="14" spans="1:10" ht="118.5" customHeight="1" x14ac:dyDescent="0.25">
      <c r="A14" s="2" t="s">
        <v>42</v>
      </c>
      <c r="B14" s="2" t="s">
        <v>43</v>
      </c>
      <c r="C14" s="2" t="s">
        <v>44</v>
      </c>
      <c r="D14" s="3" t="s">
        <v>45</v>
      </c>
      <c r="E14" s="3" t="s">
        <v>227</v>
      </c>
      <c r="F14" s="3" t="s">
        <v>228</v>
      </c>
      <c r="G14" s="4">
        <f t="shared" si="1"/>
        <v>900000</v>
      </c>
      <c r="H14" s="5">
        <v>0</v>
      </c>
      <c r="I14" s="5">
        <v>900000</v>
      </c>
      <c r="J14" s="5">
        <v>900000</v>
      </c>
    </row>
    <row r="15" spans="1:10" ht="80.25" customHeight="1" x14ac:dyDescent="0.25">
      <c r="A15" s="2" t="s">
        <v>46</v>
      </c>
      <c r="B15" s="2" t="s">
        <v>47</v>
      </c>
      <c r="C15" s="2" t="s">
        <v>48</v>
      </c>
      <c r="D15" s="3" t="s">
        <v>49</v>
      </c>
      <c r="E15" s="3" t="s">
        <v>230</v>
      </c>
      <c r="F15" s="3" t="s">
        <v>231</v>
      </c>
      <c r="G15" s="4">
        <f t="shared" si="1"/>
        <v>596500</v>
      </c>
      <c r="H15" s="5">
        <v>596500</v>
      </c>
      <c r="I15" s="5">
        <v>0</v>
      </c>
      <c r="J15" s="5">
        <v>0</v>
      </c>
    </row>
    <row r="16" spans="1:10" ht="80.25" customHeight="1" x14ac:dyDescent="0.25">
      <c r="A16" s="66" t="s">
        <v>342</v>
      </c>
      <c r="B16" s="66" t="s">
        <v>343</v>
      </c>
      <c r="C16" s="67" t="s">
        <v>344</v>
      </c>
      <c r="D16" s="68" t="s">
        <v>345</v>
      </c>
      <c r="E16" s="3" t="s">
        <v>445</v>
      </c>
      <c r="F16" s="3" t="s">
        <v>446</v>
      </c>
      <c r="G16" s="4">
        <f t="shared" si="1"/>
        <v>97330</v>
      </c>
      <c r="H16" s="5"/>
      <c r="I16" s="5">
        <v>97330</v>
      </c>
      <c r="J16" s="5">
        <v>97330</v>
      </c>
    </row>
    <row r="17" spans="1:10" ht="133.5" customHeight="1" x14ac:dyDescent="0.25">
      <c r="A17" s="28" t="s">
        <v>281</v>
      </c>
      <c r="B17" s="28" t="s">
        <v>282</v>
      </c>
      <c r="C17" s="29" t="s">
        <v>56</v>
      </c>
      <c r="D17" s="30" t="s">
        <v>283</v>
      </c>
      <c r="E17" s="3" t="s">
        <v>257</v>
      </c>
      <c r="F17" s="3" t="s">
        <v>258</v>
      </c>
      <c r="G17" s="4">
        <f t="shared" si="1"/>
        <v>182000</v>
      </c>
      <c r="H17" s="5">
        <v>182000</v>
      </c>
      <c r="I17" s="5"/>
      <c r="J17" s="5"/>
    </row>
    <row r="18" spans="1:10" ht="87" customHeight="1" x14ac:dyDescent="0.25">
      <c r="A18" s="2" t="s">
        <v>54</v>
      </c>
      <c r="B18" s="2" t="s">
        <v>55</v>
      </c>
      <c r="C18" s="2" t="s">
        <v>56</v>
      </c>
      <c r="D18" s="3" t="s">
        <v>57</v>
      </c>
      <c r="E18" s="3" t="s">
        <v>232</v>
      </c>
      <c r="F18" s="3" t="s">
        <v>233</v>
      </c>
      <c r="G18" s="4">
        <f t="shared" si="1"/>
        <v>2977820</v>
      </c>
      <c r="H18" s="5">
        <v>2977820</v>
      </c>
      <c r="I18" s="5">
        <v>0</v>
      </c>
      <c r="J18" s="5">
        <v>0</v>
      </c>
    </row>
    <row r="19" spans="1:10" ht="74.25" customHeight="1" x14ac:dyDescent="0.25">
      <c r="A19" s="2" t="s">
        <v>58</v>
      </c>
      <c r="B19" s="2" t="s">
        <v>59</v>
      </c>
      <c r="C19" s="2" t="s">
        <v>60</v>
      </c>
      <c r="D19" s="3" t="s">
        <v>61</v>
      </c>
      <c r="E19" s="3" t="s">
        <v>230</v>
      </c>
      <c r="F19" s="3" t="s">
        <v>231</v>
      </c>
      <c r="G19" s="4">
        <f t="shared" si="1"/>
        <v>200000</v>
      </c>
      <c r="H19" s="5">
        <v>200000</v>
      </c>
      <c r="I19" s="5">
        <v>0</v>
      </c>
      <c r="J19" s="5">
        <v>0</v>
      </c>
    </row>
    <row r="20" spans="1:10" ht="46.5" customHeight="1" x14ac:dyDescent="0.25">
      <c r="A20" s="10" t="s">
        <v>62</v>
      </c>
      <c r="B20" s="10" t="s">
        <v>226</v>
      </c>
      <c r="C20" s="10" t="s">
        <v>226</v>
      </c>
      <c r="D20" s="16" t="s">
        <v>63</v>
      </c>
      <c r="E20" s="16" t="s">
        <v>226</v>
      </c>
      <c r="F20" s="16" t="s">
        <v>226</v>
      </c>
      <c r="G20" s="17">
        <f>G21</f>
        <v>305509243.15999997</v>
      </c>
      <c r="H20" s="17">
        <f t="shared" ref="H20:J20" si="2">H21</f>
        <v>288779988</v>
      </c>
      <c r="I20" s="17">
        <f t="shared" si="2"/>
        <v>16729255.16</v>
      </c>
      <c r="J20" s="17">
        <f t="shared" si="2"/>
        <v>15022207</v>
      </c>
    </row>
    <row r="21" spans="1:10" ht="46.5" customHeight="1" x14ac:dyDescent="0.25">
      <c r="A21" s="10" t="s">
        <v>64</v>
      </c>
      <c r="B21" s="10" t="s">
        <v>226</v>
      </c>
      <c r="C21" s="10" t="s">
        <v>226</v>
      </c>
      <c r="D21" s="16" t="s">
        <v>63</v>
      </c>
      <c r="E21" s="16" t="s">
        <v>226</v>
      </c>
      <c r="F21" s="16" t="s">
        <v>226</v>
      </c>
      <c r="G21" s="17">
        <f>SUM(G22:G48)</f>
        <v>305509243.15999997</v>
      </c>
      <c r="H21" s="17">
        <f>SUM(H22:H48)</f>
        <v>288779988</v>
      </c>
      <c r="I21" s="17">
        <f>SUM(I22:I48)</f>
        <v>16729255.16</v>
      </c>
      <c r="J21" s="17">
        <f>SUM(J22:J48)</f>
        <v>15022207</v>
      </c>
    </row>
    <row r="22" spans="1:10" ht="98.25" customHeight="1" x14ac:dyDescent="0.25">
      <c r="A22" s="2" t="s">
        <v>68</v>
      </c>
      <c r="B22" s="2" t="s">
        <v>69</v>
      </c>
      <c r="C22" s="2" t="s">
        <v>70</v>
      </c>
      <c r="D22" s="3" t="s">
        <v>71</v>
      </c>
      <c r="E22" s="3" t="s">
        <v>234</v>
      </c>
      <c r="F22" s="3" t="s">
        <v>235</v>
      </c>
      <c r="G22" s="4">
        <f>H22+I22</f>
        <v>52307191</v>
      </c>
      <c r="H22" s="5">
        <v>52296891</v>
      </c>
      <c r="I22" s="5">
        <v>10300</v>
      </c>
      <c r="J22" s="5">
        <v>0</v>
      </c>
    </row>
    <row r="23" spans="1:10" ht="97.5" customHeight="1" x14ac:dyDescent="0.25">
      <c r="A23" s="18" t="s">
        <v>72</v>
      </c>
      <c r="B23" s="2" t="s">
        <v>73</v>
      </c>
      <c r="C23" s="2" t="s">
        <v>74</v>
      </c>
      <c r="D23" s="3" t="s">
        <v>75</v>
      </c>
      <c r="E23" s="3" t="s">
        <v>234</v>
      </c>
      <c r="F23" s="3" t="s">
        <v>235</v>
      </c>
      <c r="G23" s="4">
        <f>H23+I23</f>
        <v>72397093</v>
      </c>
      <c r="H23" s="5">
        <v>72397093</v>
      </c>
      <c r="I23" s="5">
        <v>0</v>
      </c>
      <c r="J23" s="5">
        <v>0</v>
      </c>
    </row>
    <row r="24" spans="1:10" ht="89.25" customHeight="1" x14ac:dyDescent="0.25">
      <c r="A24" s="11" t="s">
        <v>260</v>
      </c>
      <c r="B24" s="11" t="s">
        <v>261</v>
      </c>
      <c r="C24" s="12" t="s">
        <v>74</v>
      </c>
      <c r="D24" s="13" t="s">
        <v>262</v>
      </c>
      <c r="E24" s="3" t="s">
        <v>234</v>
      </c>
      <c r="F24" s="3" t="s">
        <v>235</v>
      </c>
      <c r="G24" s="4">
        <f t="shared" ref="G24:G48" si="3">H24+I24</f>
        <v>87574330</v>
      </c>
      <c r="H24" s="5">
        <v>87574330</v>
      </c>
      <c r="I24" s="5"/>
      <c r="J24" s="5"/>
    </row>
    <row r="25" spans="1:10" ht="81" customHeight="1" x14ac:dyDescent="0.25">
      <c r="A25" s="2" t="s">
        <v>76</v>
      </c>
      <c r="B25" s="2" t="s">
        <v>77</v>
      </c>
      <c r="C25" s="2" t="s">
        <v>78</v>
      </c>
      <c r="D25" s="3" t="s">
        <v>79</v>
      </c>
      <c r="E25" s="3" t="s">
        <v>234</v>
      </c>
      <c r="F25" s="3" t="s">
        <v>235</v>
      </c>
      <c r="G25" s="4">
        <f t="shared" si="3"/>
        <v>14751973</v>
      </c>
      <c r="H25" s="5">
        <v>14728633</v>
      </c>
      <c r="I25" s="5">
        <v>23340</v>
      </c>
      <c r="J25" s="5">
        <v>0</v>
      </c>
    </row>
    <row r="26" spans="1:10" ht="96" customHeight="1" x14ac:dyDescent="0.25">
      <c r="A26" s="2" t="s">
        <v>80</v>
      </c>
      <c r="B26" s="2" t="s">
        <v>81</v>
      </c>
      <c r="C26" s="2" t="s">
        <v>78</v>
      </c>
      <c r="D26" s="3" t="s">
        <v>82</v>
      </c>
      <c r="E26" s="3" t="s">
        <v>236</v>
      </c>
      <c r="F26" s="3" t="s">
        <v>237</v>
      </c>
      <c r="G26" s="4">
        <f t="shared" si="3"/>
        <v>9009830</v>
      </c>
      <c r="H26" s="5">
        <v>8186330</v>
      </c>
      <c r="I26" s="5">
        <v>823500</v>
      </c>
      <c r="J26" s="5">
        <v>0</v>
      </c>
    </row>
    <row r="27" spans="1:10" ht="81" customHeight="1" x14ac:dyDescent="0.25">
      <c r="A27" s="2" t="s">
        <v>83</v>
      </c>
      <c r="B27" s="2" t="s">
        <v>84</v>
      </c>
      <c r="C27" s="2" t="s">
        <v>85</v>
      </c>
      <c r="D27" s="3" t="s">
        <v>86</v>
      </c>
      <c r="E27" s="3" t="s">
        <v>234</v>
      </c>
      <c r="F27" s="3" t="s">
        <v>235</v>
      </c>
      <c r="G27" s="4">
        <f t="shared" si="3"/>
        <v>41720</v>
      </c>
      <c r="H27" s="5">
        <v>41720</v>
      </c>
      <c r="I27" s="5">
        <v>0</v>
      </c>
      <c r="J27" s="5">
        <v>0</v>
      </c>
    </row>
    <row r="28" spans="1:10" ht="97.15" customHeight="1" x14ac:dyDescent="0.25">
      <c r="A28" s="2" t="s">
        <v>87</v>
      </c>
      <c r="B28" s="2" t="s">
        <v>88</v>
      </c>
      <c r="C28" s="2" t="s">
        <v>85</v>
      </c>
      <c r="D28" s="3" t="s">
        <v>89</v>
      </c>
      <c r="E28" s="3" t="s">
        <v>234</v>
      </c>
      <c r="F28" s="3" t="s">
        <v>235</v>
      </c>
      <c r="G28" s="4">
        <f t="shared" si="3"/>
        <v>214250</v>
      </c>
      <c r="H28" s="5">
        <v>214250</v>
      </c>
      <c r="I28" s="5">
        <v>0</v>
      </c>
      <c r="J28" s="5">
        <v>0</v>
      </c>
    </row>
    <row r="29" spans="1:10" ht="87" customHeight="1" x14ac:dyDescent="0.25">
      <c r="A29" s="11" t="s">
        <v>263</v>
      </c>
      <c r="B29" s="11" t="s">
        <v>264</v>
      </c>
      <c r="C29" s="12" t="s">
        <v>85</v>
      </c>
      <c r="D29" s="13" t="s">
        <v>265</v>
      </c>
      <c r="E29" s="3" t="s">
        <v>234</v>
      </c>
      <c r="F29" s="3" t="s">
        <v>235</v>
      </c>
      <c r="G29" s="4">
        <f t="shared" si="3"/>
        <v>982514</v>
      </c>
      <c r="H29" s="5">
        <v>982514</v>
      </c>
      <c r="I29" s="5"/>
      <c r="J29" s="5"/>
    </row>
    <row r="30" spans="1:10" ht="106.5" customHeight="1" x14ac:dyDescent="0.25">
      <c r="A30" s="2" t="s">
        <v>90</v>
      </c>
      <c r="B30" s="2" t="s">
        <v>91</v>
      </c>
      <c r="C30" s="2" t="s">
        <v>85</v>
      </c>
      <c r="D30" s="3" t="s">
        <v>92</v>
      </c>
      <c r="E30" s="3" t="s">
        <v>234</v>
      </c>
      <c r="F30" s="3" t="s">
        <v>235</v>
      </c>
      <c r="G30" s="4">
        <f t="shared" si="3"/>
        <v>860981</v>
      </c>
      <c r="H30" s="5">
        <v>860981</v>
      </c>
      <c r="I30" s="5">
        <v>0</v>
      </c>
      <c r="J30" s="5">
        <v>0</v>
      </c>
    </row>
    <row r="31" spans="1:10" ht="118.5" customHeight="1" x14ac:dyDescent="0.25">
      <c r="A31" s="2" t="s">
        <v>93</v>
      </c>
      <c r="B31" s="2" t="s">
        <v>94</v>
      </c>
      <c r="C31" s="2" t="s">
        <v>85</v>
      </c>
      <c r="D31" s="3" t="s">
        <v>95</v>
      </c>
      <c r="E31" s="3" t="s">
        <v>234</v>
      </c>
      <c r="F31" s="3" t="s">
        <v>235</v>
      </c>
      <c r="G31" s="4">
        <f>H31+I31</f>
        <v>200000</v>
      </c>
      <c r="H31" s="5">
        <v>0</v>
      </c>
      <c r="I31" s="5">
        <v>200000</v>
      </c>
      <c r="J31" s="5">
        <v>200000</v>
      </c>
    </row>
    <row r="32" spans="1:10" ht="118.5" customHeight="1" x14ac:dyDescent="0.25">
      <c r="A32" s="2" t="s">
        <v>308</v>
      </c>
      <c r="B32" s="2" t="s">
        <v>309</v>
      </c>
      <c r="C32" s="2" t="s">
        <v>85</v>
      </c>
      <c r="D32" s="3" t="s">
        <v>310</v>
      </c>
      <c r="E32" s="3" t="s">
        <v>234</v>
      </c>
      <c r="F32" s="3" t="s">
        <v>235</v>
      </c>
      <c r="G32" s="4">
        <f>H32+I32</f>
        <v>230500</v>
      </c>
      <c r="H32" s="5">
        <v>230500</v>
      </c>
      <c r="I32" s="5"/>
      <c r="J32" s="5"/>
    </row>
    <row r="33" spans="1:13" ht="118.5" customHeight="1" x14ac:dyDescent="0.25">
      <c r="A33" s="2" t="s">
        <v>96</v>
      </c>
      <c r="B33" s="2" t="s">
        <v>97</v>
      </c>
      <c r="C33" s="2" t="s">
        <v>85</v>
      </c>
      <c r="D33" s="3" t="s">
        <v>98</v>
      </c>
      <c r="E33" s="3" t="s">
        <v>234</v>
      </c>
      <c r="F33" s="3" t="s">
        <v>235</v>
      </c>
      <c r="G33" s="4">
        <f t="shared" si="3"/>
        <v>1200000</v>
      </c>
      <c r="H33" s="5">
        <v>0</v>
      </c>
      <c r="I33" s="5">
        <v>1200000</v>
      </c>
      <c r="J33" s="5">
        <v>1200000</v>
      </c>
    </row>
    <row r="34" spans="1:13" ht="118.5" customHeight="1" x14ac:dyDescent="0.25">
      <c r="A34" s="28" t="s">
        <v>284</v>
      </c>
      <c r="B34" s="28" t="s">
        <v>285</v>
      </c>
      <c r="C34" s="29" t="s">
        <v>85</v>
      </c>
      <c r="D34" s="60" t="s">
        <v>334</v>
      </c>
      <c r="E34" s="3" t="s">
        <v>234</v>
      </c>
      <c r="F34" s="3" t="s">
        <v>235</v>
      </c>
      <c r="G34" s="4">
        <f t="shared" si="3"/>
        <v>249031.12</v>
      </c>
      <c r="H34" s="5"/>
      <c r="I34" s="5">
        <v>249031.12</v>
      </c>
      <c r="J34" s="5"/>
    </row>
    <row r="35" spans="1:13" ht="118.5" customHeight="1" x14ac:dyDescent="0.25">
      <c r="A35" s="31" t="s">
        <v>286</v>
      </c>
      <c r="B35" s="31" t="s">
        <v>287</v>
      </c>
      <c r="C35" s="32" t="s">
        <v>85</v>
      </c>
      <c r="D35" s="33" t="s">
        <v>288</v>
      </c>
      <c r="E35" s="3" t="s">
        <v>234</v>
      </c>
      <c r="F35" s="3" t="s">
        <v>235</v>
      </c>
      <c r="G35" s="4">
        <f t="shared" si="3"/>
        <v>2622207</v>
      </c>
      <c r="H35" s="5"/>
      <c r="I35" s="5">
        <v>2622207</v>
      </c>
      <c r="J35" s="5">
        <v>2622207</v>
      </c>
    </row>
    <row r="36" spans="1:13" ht="118.5" customHeight="1" x14ac:dyDescent="0.25">
      <c r="A36" s="2" t="s">
        <v>99</v>
      </c>
      <c r="B36" s="2" t="s">
        <v>100</v>
      </c>
      <c r="C36" s="2" t="s">
        <v>85</v>
      </c>
      <c r="D36" s="3" t="s">
        <v>101</v>
      </c>
      <c r="E36" s="3" t="s">
        <v>234</v>
      </c>
      <c r="F36" s="3" t="s">
        <v>235</v>
      </c>
      <c r="G36" s="4">
        <f t="shared" si="3"/>
        <v>11000000</v>
      </c>
      <c r="H36" s="5">
        <v>0</v>
      </c>
      <c r="I36" s="5">
        <v>11000000</v>
      </c>
      <c r="J36" s="5">
        <v>11000000</v>
      </c>
    </row>
    <row r="37" spans="1:13" ht="97.5" customHeight="1" x14ac:dyDescent="0.25">
      <c r="A37" s="11" t="s">
        <v>270</v>
      </c>
      <c r="B37" s="11" t="s">
        <v>271</v>
      </c>
      <c r="C37" s="12" t="s">
        <v>85</v>
      </c>
      <c r="D37" s="13" t="s">
        <v>272</v>
      </c>
      <c r="E37" s="3" t="s">
        <v>234</v>
      </c>
      <c r="F37" s="3" t="s">
        <v>235</v>
      </c>
      <c r="G37" s="4">
        <f t="shared" si="3"/>
        <v>9453700</v>
      </c>
      <c r="H37" s="5">
        <v>9453700</v>
      </c>
      <c r="I37" s="5"/>
      <c r="J37" s="5"/>
    </row>
    <row r="38" spans="1:13" ht="118.5" customHeight="1" x14ac:dyDescent="0.25">
      <c r="A38" s="11" t="s">
        <v>273</v>
      </c>
      <c r="B38" s="11" t="s">
        <v>274</v>
      </c>
      <c r="C38" s="12" t="s">
        <v>85</v>
      </c>
      <c r="D38" s="13" t="s">
        <v>275</v>
      </c>
      <c r="E38" s="3" t="s">
        <v>234</v>
      </c>
      <c r="F38" s="3" t="s">
        <v>235</v>
      </c>
      <c r="G38" s="4">
        <f t="shared" si="3"/>
        <v>551277.04</v>
      </c>
      <c r="H38" s="5"/>
      <c r="I38" s="5">
        <v>551277.04</v>
      </c>
      <c r="J38" s="5"/>
    </row>
    <row r="39" spans="1:13" ht="118.5" customHeight="1" x14ac:dyDescent="0.25">
      <c r="A39" s="11" t="s">
        <v>266</v>
      </c>
      <c r="B39" s="11" t="s">
        <v>267</v>
      </c>
      <c r="C39" s="12" t="s">
        <v>85</v>
      </c>
      <c r="D39" s="13" t="s">
        <v>268</v>
      </c>
      <c r="E39" s="3" t="s">
        <v>234</v>
      </c>
      <c r="F39" s="3" t="s">
        <v>235</v>
      </c>
      <c r="G39" s="4">
        <f t="shared" si="3"/>
        <v>8780100</v>
      </c>
      <c r="H39" s="5">
        <v>8780100</v>
      </c>
      <c r="I39" s="5"/>
      <c r="J39" s="5"/>
    </row>
    <row r="40" spans="1:13" ht="118.5" customHeight="1" x14ac:dyDescent="0.25">
      <c r="A40" s="2" t="s">
        <v>102</v>
      </c>
      <c r="B40" s="2" t="s">
        <v>103</v>
      </c>
      <c r="C40" s="2" t="s">
        <v>104</v>
      </c>
      <c r="D40" s="3" t="s">
        <v>105</v>
      </c>
      <c r="E40" s="3" t="s">
        <v>238</v>
      </c>
      <c r="F40" s="3" t="s">
        <v>239</v>
      </c>
      <c r="G40" s="4">
        <f t="shared" si="3"/>
        <v>724600</v>
      </c>
      <c r="H40" s="5">
        <v>724600</v>
      </c>
      <c r="I40" s="5">
        <v>0</v>
      </c>
      <c r="J40" s="5">
        <v>0</v>
      </c>
    </row>
    <row r="41" spans="1:13" ht="118.5" customHeight="1" x14ac:dyDescent="0.25">
      <c r="A41" s="2" t="s">
        <v>106</v>
      </c>
      <c r="B41" s="2" t="s">
        <v>107</v>
      </c>
      <c r="C41" s="2" t="s">
        <v>104</v>
      </c>
      <c r="D41" s="3" t="s">
        <v>108</v>
      </c>
      <c r="E41" s="3" t="s">
        <v>240</v>
      </c>
      <c r="F41" s="3" t="s">
        <v>241</v>
      </c>
      <c r="G41" s="4">
        <f t="shared" si="3"/>
        <v>737100</v>
      </c>
      <c r="H41" s="5">
        <v>737100</v>
      </c>
      <c r="I41" s="5">
        <v>0</v>
      </c>
      <c r="J41" s="5">
        <v>0</v>
      </c>
    </row>
    <row r="42" spans="1:13" ht="118.5" customHeight="1" x14ac:dyDescent="0.25">
      <c r="A42" s="2" t="s">
        <v>109</v>
      </c>
      <c r="B42" s="2" t="s">
        <v>110</v>
      </c>
      <c r="C42" s="2" t="s">
        <v>111</v>
      </c>
      <c r="D42" s="3" t="s">
        <v>112</v>
      </c>
      <c r="E42" s="3" t="s">
        <v>236</v>
      </c>
      <c r="F42" s="3" t="s">
        <v>237</v>
      </c>
      <c r="G42" s="4">
        <f t="shared" si="3"/>
        <v>4262830</v>
      </c>
      <c r="H42" s="5">
        <v>4262830</v>
      </c>
      <c r="I42" s="5">
        <v>0</v>
      </c>
      <c r="J42" s="5">
        <v>0</v>
      </c>
    </row>
    <row r="43" spans="1:13" ht="118.5" customHeight="1" x14ac:dyDescent="0.25">
      <c r="A43" s="2" t="s">
        <v>113</v>
      </c>
      <c r="B43" s="2" t="s">
        <v>114</v>
      </c>
      <c r="C43" s="2" t="s">
        <v>111</v>
      </c>
      <c r="D43" s="3" t="s">
        <v>115</v>
      </c>
      <c r="E43" s="3" t="s">
        <v>236</v>
      </c>
      <c r="F43" s="3" t="s">
        <v>242</v>
      </c>
      <c r="G43" s="4">
        <f t="shared" si="3"/>
        <v>576456</v>
      </c>
      <c r="H43" s="5">
        <v>576456</v>
      </c>
      <c r="I43" s="5">
        <v>0</v>
      </c>
      <c r="J43" s="5">
        <v>0</v>
      </c>
    </row>
    <row r="44" spans="1:13" ht="118.5" customHeight="1" x14ac:dyDescent="0.25">
      <c r="A44" s="2" t="s">
        <v>116</v>
      </c>
      <c r="B44" s="2" t="s">
        <v>117</v>
      </c>
      <c r="C44" s="2" t="s">
        <v>118</v>
      </c>
      <c r="D44" s="3" t="s">
        <v>119</v>
      </c>
      <c r="E44" s="3" t="s">
        <v>243</v>
      </c>
      <c r="F44" s="3" t="s">
        <v>242</v>
      </c>
      <c r="G44" s="4">
        <f t="shared" si="3"/>
        <v>18195628</v>
      </c>
      <c r="H44" s="5">
        <v>18146028</v>
      </c>
      <c r="I44" s="5">
        <v>49600</v>
      </c>
      <c r="J44" s="5">
        <v>0</v>
      </c>
    </row>
    <row r="45" spans="1:13" ht="85.9" customHeight="1" x14ac:dyDescent="0.25">
      <c r="A45" s="2" t="s">
        <v>120</v>
      </c>
      <c r="B45" s="2" t="s">
        <v>121</v>
      </c>
      <c r="C45" s="2" t="s">
        <v>122</v>
      </c>
      <c r="D45" s="3" t="s">
        <v>123</v>
      </c>
      <c r="E45" s="3" t="s">
        <v>236</v>
      </c>
      <c r="F45" s="3" t="s">
        <v>237</v>
      </c>
      <c r="G45" s="4">
        <f t="shared" si="3"/>
        <v>527330</v>
      </c>
      <c r="H45" s="5">
        <v>527330</v>
      </c>
      <c r="I45" s="5">
        <v>0</v>
      </c>
      <c r="J45" s="5">
        <v>0</v>
      </c>
    </row>
    <row r="46" spans="1:13" ht="70.5" customHeight="1" x14ac:dyDescent="0.25">
      <c r="A46" s="2" t="s">
        <v>124</v>
      </c>
      <c r="B46" s="2" t="s">
        <v>125</v>
      </c>
      <c r="C46" s="2" t="s">
        <v>126</v>
      </c>
      <c r="D46" s="3" t="s">
        <v>127</v>
      </c>
      <c r="E46" s="3" t="s">
        <v>234</v>
      </c>
      <c r="F46" s="3" t="s">
        <v>235</v>
      </c>
      <c r="G46" s="4">
        <f t="shared" si="3"/>
        <v>5882072</v>
      </c>
      <c r="H46" s="5">
        <v>5882072</v>
      </c>
      <c r="I46" s="5">
        <v>0</v>
      </c>
      <c r="J46" s="5">
        <v>0</v>
      </c>
    </row>
    <row r="47" spans="1:13" ht="118.5" customHeight="1" x14ac:dyDescent="0.25">
      <c r="A47" s="2" t="s">
        <v>128</v>
      </c>
      <c r="B47" s="2" t="s">
        <v>129</v>
      </c>
      <c r="C47" s="2" t="s">
        <v>126</v>
      </c>
      <c r="D47" s="3" t="s">
        <v>130</v>
      </c>
      <c r="E47" s="3" t="s">
        <v>236</v>
      </c>
      <c r="F47" s="3" t="s">
        <v>237</v>
      </c>
      <c r="G47" s="4">
        <f t="shared" si="3"/>
        <v>1641530</v>
      </c>
      <c r="H47" s="5">
        <v>1641530</v>
      </c>
      <c r="I47" s="5">
        <v>0</v>
      </c>
      <c r="J47" s="5">
        <v>0</v>
      </c>
    </row>
    <row r="48" spans="1:13" ht="118.5" customHeight="1" x14ac:dyDescent="0.25">
      <c r="A48" s="2" t="s">
        <v>131</v>
      </c>
      <c r="B48" s="2" t="s">
        <v>132</v>
      </c>
      <c r="C48" s="2" t="s">
        <v>126</v>
      </c>
      <c r="D48" s="3" t="s">
        <v>133</v>
      </c>
      <c r="E48" s="3" t="s">
        <v>236</v>
      </c>
      <c r="F48" s="3" t="s">
        <v>237</v>
      </c>
      <c r="G48" s="4">
        <f t="shared" si="3"/>
        <v>535000</v>
      </c>
      <c r="H48" s="5">
        <v>535000</v>
      </c>
      <c r="I48" s="5">
        <v>0</v>
      </c>
      <c r="J48" s="5">
        <v>0</v>
      </c>
      <c r="M48" s="1"/>
    </row>
    <row r="49" spans="1:13" ht="54" customHeight="1" x14ac:dyDescent="0.25">
      <c r="A49" s="10" t="s">
        <v>134</v>
      </c>
      <c r="B49" s="10" t="s">
        <v>226</v>
      </c>
      <c r="C49" s="10" t="s">
        <v>226</v>
      </c>
      <c r="D49" s="16" t="s">
        <v>135</v>
      </c>
      <c r="E49" s="16" t="s">
        <v>226</v>
      </c>
      <c r="F49" s="16" t="s">
        <v>226</v>
      </c>
      <c r="G49" s="17">
        <f>G50</f>
        <v>30772978.969999999</v>
      </c>
      <c r="H49" s="17">
        <f t="shared" ref="H49:J49" si="4">H50</f>
        <v>30772978.969999999</v>
      </c>
      <c r="I49" s="17">
        <f t="shared" si="4"/>
        <v>0</v>
      </c>
      <c r="J49" s="17">
        <f t="shared" si="4"/>
        <v>0</v>
      </c>
    </row>
    <row r="50" spans="1:13" ht="45" customHeight="1" x14ac:dyDescent="0.25">
      <c r="A50" s="10" t="s">
        <v>136</v>
      </c>
      <c r="B50" s="10" t="s">
        <v>226</v>
      </c>
      <c r="C50" s="10" t="s">
        <v>226</v>
      </c>
      <c r="D50" s="16" t="s">
        <v>135</v>
      </c>
      <c r="E50" s="16" t="s">
        <v>226</v>
      </c>
      <c r="F50" s="16" t="s">
        <v>226</v>
      </c>
      <c r="G50" s="17">
        <f>SUM(G51:G58)</f>
        <v>30772978.969999999</v>
      </c>
      <c r="H50" s="17">
        <f>SUM(H51:H58)</f>
        <v>30772978.969999999</v>
      </c>
      <c r="I50" s="17">
        <f t="shared" ref="I50:J50" si="5">SUM(I51:I58)</f>
        <v>0</v>
      </c>
      <c r="J50" s="17">
        <f t="shared" si="5"/>
        <v>0</v>
      </c>
      <c r="M50" s="1"/>
    </row>
    <row r="51" spans="1:13" ht="118.5" customHeight="1" x14ac:dyDescent="0.25">
      <c r="A51" s="2" t="s">
        <v>138</v>
      </c>
      <c r="B51" s="2" t="s">
        <v>139</v>
      </c>
      <c r="C51" s="2" t="s">
        <v>77</v>
      </c>
      <c r="D51" s="3" t="s">
        <v>140</v>
      </c>
      <c r="E51" s="3" t="s">
        <v>244</v>
      </c>
      <c r="F51" s="3" t="s">
        <v>245</v>
      </c>
      <c r="G51" s="4">
        <f>H51+I51</f>
        <v>30000</v>
      </c>
      <c r="H51" s="5">
        <v>30000</v>
      </c>
      <c r="I51" s="5">
        <v>0</v>
      </c>
      <c r="J51" s="5">
        <v>0</v>
      </c>
    </row>
    <row r="52" spans="1:13" ht="118.5" customHeight="1" x14ac:dyDescent="0.25">
      <c r="A52" s="19" t="s">
        <v>144</v>
      </c>
      <c r="B52" s="20" t="s">
        <v>145</v>
      </c>
      <c r="C52" s="20" t="s">
        <v>104</v>
      </c>
      <c r="D52" s="21" t="s">
        <v>146</v>
      </c>
      <c r="E52" s="21" t="s">
        <v>246</v>
      </c>
      <c r="F52" s="21" t="s">
        <v>247</v>
      </c>
      <c r="G52" s="4">
        <f t="shared" ref="G52:G58" si="6">H52+I52</f>
        <v>16378541</v>
      </c>
      <c r="H52" s="22">
        <v>16378541</v>
      </c>
      <c r="I52" s="22">
        <v>0</v>
      </c>
      <c r="J52" s="22">
        <v>0</v>
      </c>
    </row>
    <row r="53" spans="1:13" ht="118.5" customHeight="1" x14ac:dyDescent="0.25">
      <c r="A53" s="2" t="s">
        <v>147</v>
      </c>
      <c r="B53" s="2" t="s">
        <v>107</v>
      </c>
      <c r="C53" s="2" t="s">
        <v>104</v>
      </c>
      <c r="D53" s="3" t="s">
        <v>108</v>
      </c>
      <c r="E53" s="3" t="s">
        <v>240</v>
      </c>
      <c r="F53" s="3" t="s">
        <v>241</v>
      </c>
      <c r="G53" s="4">
        <f t="shared" si="6"/>
        <v>3000000</v>
      </c>
      <c r="H53" s="5">
        <v>3000000</v>
      </c>
      <c r="I53" s="5">
        <v>0</v>
      </c>
      <c r="J53" s="5">
        <v>0</v>
      </c>
    </row>
    <row r="54" spans="1:13" ht="114" customHeight="1" x14ac:dyDescent="0.25">
      <c r="A54" s="2" t="s">
        <v>151</v>
      </c>
      <c r="B54" s="2" t="s">
        <v>152</v>
      </c>
      <c r="C54" s="2" t="s">
        <v>153</v>
      </c>
      <c r="D54" s="3" t="s">
        <v>154</v>
      </c>
      <c r="E54" s="3" t="s">
        <v>289</v>
      </c>
      <c r="F54" s="3" t="s">
        <v>248</v>
      </c>
      <c r="G54" s="4">
        <f t="shared" si="6"/>
        <v>1700000</v>
      </c>
      <c r="H54" s="5">
        <v>1700000</v>
      </c>
      <c r="I54" s="5">
        <v>0</v>
      </c>
      <c r="J54" s="5">
        <v>0</v>
      </c>
    </row>
    <row r="55" spans="1:13" ht="84" customHeight="1" x14ac:dyDescent="0.25">
      <c r="A55" s="2" t="s">
        <v>155</v>
      </c>
      <c r="B55" s="2" t="s">
        <v>156</v>
      </c>
      <c r="C55" s="2" t="s">
        <v>153</v>
      </c>
      <c r="D55" s="3" t="s">
        <v>157</v>
      </c>
      <c r="E55" s="3" t="s">
        <v>249</v>
      </c>
      <c r="F55" s="3" t="s">
        <v>250</v>
      </c>
      <c r="G55" s="4">
        <f t="shared" si="6"/>
        <v>270000</v>
      </c>
      <c r="H55" s="5">
        <v>270000</v>
      </c>
      <c r="I55" s="5">
        <v>0</v>
      </c>
      <c r="J55" s="5">
        <v>0</v>
      </c>
    </row>
    <row r="56" spans="1:13" ht="118.5" customHeight="1" x14ac:dyDescent="0.25">
      <c r="A56" s="11" t="s">
        <v>276</v>
      </c>
      <c r="B56" s="11" t="s">
        <v>277</v>
      </c>
      <c r="C56" s="12" t="s">
        <v>153</v>
      </c>
      <c r="D56" s="13" t="s">
        <v>278</v>
      </c>
      <c r="E56" s="3" t="s">
        <v>246</v>
      </c>
      <c r="F56" s="3" t="s">
        <v>247</v>
      </c>
      <c r="G56" s="4">
        <f t="shared" si="6"/>
        <v>1134233</v>
      </c>
      <c r="H56" s="5">
        <v>1134233</v>
      </c>
      <c r="I56" s="5"/>
      <c r="J56" s="5"/>
    </row>
    <row r="57" spans="1:13" ht="118.5" customHeight="1" x14ac:dyDescent="0.25">
      <c r="A57" s="2" t="s">
        <v>158</v>
      </c>
      <c r="B57" s="2" t="s">
        <v>159</v>
      </c>
      <c r="C57" s="2" t="s">
        <v>160</v>
      </c>
      <c r="D57" s="3" t="s">
        <v>161</v>
      </c>
      <c r="E57" s="3" t="s">
        <v>246</v>
      </c>
      <c r="F57" s="3" t="s">
        <v>247</v>
      </c>
      <c r="G57" s="4">
        <f t="shared" si="6"/>
        <v>520000</v>
      </c>
      <c r="H57" s="5">
        <v>520000</v>
      </c>
      <c r="I57" s="5">
        <v>0</v>
      </c>
      <c r="J57" s="5">
        <v>0</v>
      </c>
    </row>
    <row r="58" spans="1:13" ht="118.5" customHeight="1" x14ac:dyDescent="0.25">
      <c r="A58" s="2" t="s">
        <v>162</v>
      </c>
      <c r="B58" s="2" t="s">
        <v>163</v>
      </c>
      <c r="C58" s="2" t="s">
        <v>160</v>
      </c>
      <c r="D58" s="3" t="s">
        <v>269</v>
      </c>
      <c r="E58" s="3" t="s">
        <v>316</v>
      </c>
      <c r="F58" s="3" t="s">
        <v>290</v>
      </c>
      <c r="G58" s="4">
        <f t="shared" si="6"/>
        <v>7740204.9699999997</v>
      </c>
      <c r="H58" s="5">
        <v>7740204.9699999997</v>
      </c>
      <c r="I58" s="5">
        <v>0</v>
      </c>
      <c r="J58" s="5">
        <v>0</v>
      </c>
    </row>
    <row r="59" spans="1:13" ht="60" customHeight="1" x14ac:dyDescent="0.25">
      <c r="A59" s="10" t="s">
        <v>169</v>
      </c>
      <c r="B59" s="10" t="s">
        <v>226</v>
      </c>
      <c r="C59" s="10" t="s">
        <v>226</v>
      </c>
      <c r="D59" s="16" t="s">
        <v>170</v>
      </c>
      <c r="E59" s="16" t="s">
        <v>226</v>
      </c>
      <c r="F59" s="16" t="s">
        <v>226</v>
      </c>
      <c r="G59" s="17">
        <f>G60</f>
        <v>57322052</v>
      </c>
      <c r="H59" s="17">
        <f t="shared" ref="H59:J59" si="7">H60</f>
        <v>49294672</v>
      </c>
      <c r="I59" s="17">
        <f t="shared" si="7"/>
        <v>8027380</v>
      </c>
      <c r="J59" s="17">
        <f t="shared" si="7"/>
        <v>7850580</v>
      </c>
    </row>
    <row r="60" spans="1:13" ht="48.75" customHeight="1" x14ac:dyDescent="0.25">
      <c r="A60" s="10" t="s">
        <v>171</v>
      </c>
      <c r="B60" s="10" t="s">
        <v>226</v>
      </c>
      <c r="C60" s="10" t="s">
        <v>226</v>
      </c>
      <c r="D60" s="16" t="s">
        <v>170</v>
      </c>
      <c r="E60" s="16" t="s">
        <v>226</v>
      </c>
      <c r="F60" s="16" t="s">
        <v>226</v>
      </c>
      <c r="G60" s="17">
        <f>SUM(G61:G72)</f>
        <v>57322052</v>
      </c>
      <c r="H60" s="17">
        <f>SUM(H61:H72)</f>
        <v>49294672</v>
      </c>
      <c r="I60" s="17">
        <f t="shared" ref="I60:J60" si="8">SUM(I61:I72)</f>
        <v>8027380</v>
      </c>
      <c r="J60" s="17">
        <f t="shared" si="8"/>
        <v>7850580</v>
      </c>
    </row>
    <row r="61" spans="1:13" ht="90" customHeight="1" x14ac:dyDescent="0.25">
      <c r="A61" s="2" t="s">
        <v>173</v>
      </c>
      <c r="B61" s="2" t="s">
        <v>174</v>
      </c>
      <c r="C61" s="2" t="s">
        <v>175</v>
      </c>
      <c r="D61" s="3" t="s">
        <v>176</v>
      </c>
      <c r="E61" s="3" t="s">
        <v>251</v>
      </c>
      <c r="F61" s="3" t="s">
        <v>252</v>
      </c>
      <c r="G61" s="4">
        <f>H61+I61</f>
        <v>140000</v>
      </c>
      <c r="H61" s="5">
        <v>140000</v>
      </c>
      <c r="I61" s="5">
        <v>0</v>
      </c>
      <c r="J61" s="5">
        <v>0</v>
      </c>
    </row>
    <row r="62" spans="1:13" ht="96.75" customHeight="1" x14ac:dyDescent="0.25">
      <c r="A62" s="2" t="s">
        <v>177</v>
      </c>
      <c r="B62" s="2" t="s">
        <v>163</v>
      </c>
      <c r="C62" s="2" t="s">
        <v>160</v>
      </c>
      <c r="D62" s="3" t="s">
        <v>164</v>
      </c>
      <c r="E62" s="3" t="s">
        <v>253</v>
      </c>
      <c r="F62" s="3" t="s">
        <v>254</v>
      </c>
      <c r="G62" s="4">
        <f t="shared" ref="G62:G72" si="9">H62+I62</f>
        <v>722000</v>
      </c>
      <c r="H62" s="5">
        <v>722000</v>
      </c>
      <c r="I62" s="5">
        <v>0</v>
      </c>
      <c r="J62" s="5">
        <v>0</v>
      </c>
    </row>
    <row r="63" spans="1:13" ht="99.75" customHeight="1" x14ac:dyDescent="0.25">
      <c r="A63" s="28" t="s">
        <v>291</v>
      </c>
      <c r="B63" s="28" t="s">
        <v>117</v>
      </c>
      <c r="C63" s="29" t="s">
        <v>118</v>
      </c>
      <c r="D63" s="30" t="s">
        <v>119</v>
      </c>
      <c r="E63" s="34" t="s">
        <v>243</v>
      </c>
      <c r="F63" s="34" t="s">
        <v>242</v>
      </c>
      <c r="G63" s="4">
        <f t="shared" si="9"/>
        <v>1876300</v>
      </c>
      <c r="H63" s="5">
        <v>1876300</v>
      </c>
      <c r="I63" s="5"/>
      <c r="J63" s="5"/>
    </row>
    <row r="64" spans="1:13" ht="84.75" customHeight="1" x14ac:dyDescent="0.25">
      <c r="A64" s="2" t="s">
        <v>178</v>
      </c>
      <c r="B64" s="2" t="s">
        <v>179</v>
      </c>
      <c r="C64" s="2" t="s">
        <v>180</v>
      </c>
      <c r="D64" s="3" t="s">
        <v>181</v>
      </c>
      <c r="E64" s="3" t="s">
        <v>251</v>
      </c>
      <c r="F64" s="3" t="s">
        <v>252</v>
      </c>
      <c r="G64" s="4">
        <f t="shared" si="9"/>
        <v>930000</v>
      </c>
      <c r="H64" s="5">
        <v>930000</v>
      </c>
      <c r="I64" s="5">
        <v>0</v>
      </c>
      <c r="J64" s="5">
        <v>0</v>
      </c>
    </row>
    <row r="65" spans="1:10" ht="96.75" customHeight="1" x14ac:dyDescent="0.25">
      <c r="A65" s="2" t="s">
        <v>182</v>
      </c>
      <c r="B65" s="2" t="s">
        <v>183</v>
      </c>
      <c r="C65" s="2" t="s">
        <v>184</v>
      </c>
      <c r="D65" s="3" t="s">
        <v>185</v>
      </c>
      <c r="E65" s="3" t="s">
        <v>251</v>
      </c>
      <c r="F65" s="3" t="s">
        <v>252</v>
      </c>
      <c r="G65" s="4">
        <f t="shared" si="9"/>
        <v>1705000</v>
      </c>
      <c r="H65" s="5">
        <v>1705000</v>
      </c>
      <c r="I65" s="5">
        <v>0</v>
      </c>
      <c r="J65" s="5">
        <v>0</v>
      </c>
    </row>
    <row r="66" spans="1:10" ht="96.75" customHeight="1" x14ac:dyDescent="0.25">
      <c r="A66" s="2" t="s">
        <v>186</v>
      </c>
      <c r="B66" s="2" t="s">
        <v>187</v>
      </c>
      <c r="C66" s="2" t="s">
        <v>184</v>
      </c>
      <c r="D66" s="3" t="s">
        <v>188</v>
      </c>
      <c r="E66" s="3" t="s">
        <v>251</v>
      </c>
      <c r="F66" s="3" t="s">
        <v>252</v>
      </c>
      <c r="G66" s="4">
        <f t="shared" si="9"/>
        <v>2080000</v>
      </c>
      <c r="H66" s="5">
        <v>2080000</v>
      </c>
      <c r="I66" s="5">
        <v>0</v>
      </c>
      <c r="J66" s="5">
        <v>0</v>
      </c>
    </row>
    <row r="67" spans="1:10" ht="102.75" customHeight="1" x14ac:dyDescent="0.25">
      <c r="A67" s="2" t="s">
        <v>189</v>
      </c>
      <c r="B67" s="2" t="s">
        <v>190</v>
      </c>
      <c r="C67" s="2" t="s">
        <v>184</v>
      </c>
      <c r="D67" s="3" t="s">
        <v>191</v>
      </c>
      <c r="E67" s="3" t="s">
        <v>251</v>
      </c>
      <c r="F67" s="3" t="s">
        <v>252</v>
      </c>
      <c r="G67" s="4">
        <f t="shared" si="9"/>
        <v>41211372</v>
      </c>
      <c r="H67" s="5">
        <v>41211372</v>
      </c>
      <c r="I67" s="5">
        <v>0</v>
      </c>
      <c r="J67" s="5">
        <v>0</v>
      </c>
    </row>
    <row r="68" spans="1:10" ht="63.75" x14ac:dyDescent="0.25">
      <c r="A68" s="31" t="s">
        <v>292</v>
      </c>
      <c r="B68" s="31" t="s">
        <v>293</v>
      </c>
      <c r="C68" s="32" t="s">
        <v>294</v>
      </c>
      <c r="D68" s="33" t="s">
        <v>295</v>
      </c>
      <c r="E68" s="35" t="s">
        <v>305</v>
      </c>
      <c r="F68" s="35" t="s">
        <v>306</v>
      </c>
      <c r="G68" s="4">
        <f t="shared" si="9"/>
        <v>1022438</v>
      </c>
      <c r="H68" s="5"/>
      <c r="I68" s="5">
        <v>1022438</v>
      </c>
      <c r="J68" s="5">
        <v>1022438</v>
      </c>
    </row>
    <row r="69" spans="1:10" ht="75" x14ac:dyDescent="0.25">
      <c r="A69" s="2" t="s">
        <v>192</v>
      </c>
      <c r="B69" s="2" t="s">
        <v>193</v>
      </c>
      <c r="C69" s="2" t="s">
        <v>194</v>
      </c>
      <c r="D69" s="3" t="s">
        <v>195</v>
      </c>
      <c r="E69" s="3" t="s">
        <v>251</v>
      </c>
      <c r="F69" s="3" t="s">
        <v>252</v>
      </c>
      <c r="G69" s="4">
        <f t="shared" si="9"/>
        <v>450000</v>
      </c>
      <c r="H69" s="5">
        <v>450000</v>
      </c>
      <c r="I69" s="5"/>
      <c r="J69" s="5">
        <v>0</v>
      </c>
    </row>
    <row r="70" spans="1:10" ht="66.75" customHeight="1" x14ac:dyDescent="0.25">
      <c r="A70" s="69" t="s">
        <v>346</v>
      </c>
      <c r="B70" s="69" t="s">
        <v>347</v>
      </c>
      <c r="C70" s="70" t="s">
        <v>52</v>
      </c>
      <c r="D70" s="71" t="s">
        <v>348</v>
      </c>
      <c r="E70" s="72" t="s">
        <v>305</v>
      </c>
      <c r="F70" s="35" t="s">
        <v>306</v>
      </c>
      <c r="G70" s="4">
        <f t="shared" si="9"/>
        <v>6828142</v>
      </c>
      <c r="H70" s="22"/>
      <c r="I70" s="22">
        <v>6828142</v>
      </c>
      <c r="J70" s="22">
        <v>6828142</v>
      </c>
    </row>
    <row r="71" spans="1:10" ht="71.45" customHeight="1" x14ac:dyDescent="0.25">
      <c r="A71" s="2" t="s">
        <v>196</v>
      </c>
      <c r="B71" s="2" t="s">
        <v>197</v>
      </c>
      <c r="C71" s="2" t="s">
        <v>198</v>
      </c>
      <c r="D71" s="3" t="s">
        <v>199</v>
      </c>
      <c r="E71" s="3" t="s">
        <v>255</v>
      </c>
      <c r="F71" s="3" t="s">
        <v>256</v>
      </c>
      <c r="G71" s="4">
        <f t="shared" si="9"/>
        <v>180000</v>
      </c>
      <c r="H71" s="5">
        <v>180000</v>
      </c>
      <c r="I71" s="5">
        <v>0</v>
      </c>
      <c r="J71" s="5">
        <v>0</v>
      </c>
    </row>
    <row r="72" spans="1:10" ht="62.45" customHeight="1" x14ac:dyDescent="0.25">
      <c r="A72" s="2" t="s">
        <v>200</v>
      </c>
      <c r="B72" s="2" t="s">
        <v>201</v>
      </c>
      <c r="C72" s="2" t="s">
        <v>202</v>
      </c>
      <c r="D72" s="3" t="s">
        <v>203</v>
      </c>
      <c r="E72" s="3" t="s">
        <v>255</v>
      </c>
      <c r="F72" s="3" t="s">
        <v>256</v>
      </c>
      <c r="G72" s="4">
        <f t="shared" si="9"/>
        <v>176800</v>
      </c>
      <c r="H72" s="5">
        <v>0</v>
      </c>
      <c r="I72" s="5">
        <v>176800</v>
      </c>
      <c r="J72" s="5">
        <v>0</v>
      </c>
    </row>
    <row r="73" spans="1:10" ht="25.5" x14ac:dyDescent="0.25">
      <c r="A73" s="36" t="s">
        <v>204</v>
      </c>
      <c r="B73" s="37"/>
      <c r="C73" s="38"/>
      <c r="D73" s="39" t="s">
        <v>205</v>
      </c>
      <c r="E73" s="3"/>
      <c r="F73" s="3"/>
      <c r="G73" s="4">
        <f>H73+I73</f>
        <v>960000</v>
      </c>
      <c r="H73" s="5">
        <f>H74</f>
        <v>60000</v>
      </c>
      <c r="I73" s="5">
        <f t="shared" ref="I73:J73" si="10">I74</f>
        <v>900000</v>
      </c>
      <c r="J73" s="5">
        <f t="shared" si="10"/>
        <v>900000</v>
      </c>
    </row>
    <row r="74" spans="1:10" ht="25.5" x14ac:dyDescent="0.25">
      <c r="A74" s="36" t="s">
        <v>206</v>
      </c>
      <c r="B74" s="37"/>
      <c r="C74" s="38"/>
      <c r="D74" s="39" t="s">
        <v>205</v>
      </c>
      <c r="E74" s="3"/>
      <c r="F74" s="3"/>
      <c r="G74" s="4">
        <f>H74+I74</f>
        <v>960000</v>
      </c>
      <c r="H74" s="5">
        <f>H75+H76</f>
        <v>60000</v>
      </c>
      <c r="I74" s="5">
        <f t="shared" ref="I74:J74" si="11">I75+I76</f>
        <v>900000</v>
      </c>
      <c r="J74" s="5">
        <f t="shared" si="11"/>
        <v>900000</v>
      </c>
    </row>
    <row r="75" spans="1:10" ht="75" x14ac:dyDescent="0.25">
      <c r="A75" s="31" t="s">
        <v>296</v>
      </c>
      <c r="B75" s="31" t="s">
        <v>297</v>
      </c>
      <c r="C75" s="32" t="s">
        <v>180</v>
      </c>
      <c r="D75" s="33" t="s">
        <v>298</v>
      </c>
      <c r="E75" s="35" t="s">
        <v>251</v>
      </c>
      <c r="F75" s="35" t="s">
        <v>307</v>
      </c>
      <c r="G75" s="4">
        <f>H75+I75</f>
        <v>900000</v>
      </c>
      <c r="H75" s="5"/>
      <c r="I75" s="5">
        <v>900000</v>
      </c>
      <c r="J75" s="5">
        <v>900000</v>
      </c>
    </row>
    <row r="76" spans="1:10" ht="60" x14ac:dyDescent="0.25">
      <c r="A76" s="31" t="s">
        <v>299</v>
      </c>
      <c r="B76" s="31" t="s">
        <v>47</v>
      </c>
      <c r="C76" s="32" t="s">
        <v>48</v>
      </c>
      <c r="D76" s="33" t="s">
        <v>49</v>
      </c>
      <c r="E76" s="35" t="s">
        <v>230</v>
      </c>
      <c r="F76" s="35" t="s">
        <v>231</v>
      </c>
      <c r="G76" s="4">
        <f>H76+I76</f>
        <v>60000</v>
      </c>
      <c r="H76" s="5">
        <v>60000</v>
      </c>
      <c r="I76" s="5"/>
      <c r="J76" s="5"/>
    </row>
    <row r="77" spans="1:10" ht="25.5" x14ac:dyDescent="0.25">
      <c r="A77" s="10" t="s">
        <v>212</v>
      </c>
      <c r="B77" s="10" t="s">
        <v>226</v>
      </c>
      <c r="C77" s="10" t="s">
        <v>226</v>
      </c>
      <c r="D77" s="16" t="s">
        <v>213</v>
      </c>
      <c r="E77" s="16" t="s">
        <v>226</v>
      </c>
      <c r="F77" s="16" t="s">
        <v>226</v>
      </c>
      <c r="G77" s="17">
        <f>G78</f>
        <v>8192000</v>
      </c>
      <c r="H77" s="17">
        <f t="shared" ref="H77:J77" si="12">H78</f>
        <v>8192000</v>
      </c>
      <c r="I77" s="17">
        <f t="shared" si="12"/>
        <v>0</v>
      </c>
      <c r="J77" s="17">
        <f t="shared" si="12"/>
        <v>0</v>
      </c>
    </row>
    <row r="78" spans="1:10" ht="25.5" x14ac:dyDescent="0.25">
      <c r="A78" s="10" t="s">
        <v>214</v>
      </c>
      <c r="B78" s="10" t="s">
        <v>226</v>
      </c>
      <c r="C78" s="10" t="s">
        <v>226</v>
      </c>
      <c r="D78" s="16" t="s">
        <v>213</v>
      </c>
      <c r="E78" s="16" t="s">
        <v>226</v>
      </c>
      <c r="F78" s="16" t="s">
        <v>226</v>
      </c>
      <c r="G78" s="17">
        <f>G79+G85+G84</f>
        <v>8192000</v>
      </c>
      <c r="H78" s="17">
        <f>H79+H85+H84</f>
        <v>8192000</v>
      </c>
      <c r="I78" s="17">
        <f t="shared" ref="I78:J78" si="13">I79+I85+I84</f>
        <v>0</v>
      </c>
      <c r="J78" s="17">
        <f t="shared" si="13"/>
        <v>0</v>
      </c>
    </row>
    <row r="79" spans="1:10" x14ac:dyDescent="0.25">
      <c r="A79" s="10"/>
      <c r="B79" s="10"/>
      <c r="C79" s="10"/>
      <c r="D79" s="16"/>
      <c r="E79" s="16"/>
      <c r="F79" s="16"/>
      <c r="G79" s="17">
        <f>G80+G83+G81+G82</f>
        <v>2592000</v>
      </c>
      <c r="H79" s="17">
        <f t="shared" ref="H79:J79" si="14">H80+H83+H81+H82</f>
        <v>2592000</v>
      </c>
      <c r="I79" s="17">
        <f t="shared" si="14"/>
        <v>0</v>
      </c>
      <c r="J79" s="17">
        <f t="shared" si="14"/>
        <v>0</v>
      </c>
    </row>
    <row r="80" spans="1:10" ht="151.9" customHeight="1" x14ac:dyDescent="0.25">
      <c r="A80" s="152" t="s">
        <v>219</v>
      </c>
      <c r="B80" s="152" t="s">
        <v>220</v>
      </c>
      <c r="C80" s="152" t="s">
        <v>31</v>
      </c>
      <c r="D80" s="155" t="s">
        <v>9</v>
      </c>
      <c r="E80" s="3" t="s">
        <v>257</v>
      </c>
      <c r="F80" s="3" t="s">
        <v>258</v>
      </c>
      <c r="G80" s="4">
        <f>H80+I80</f>
        <v>110700</v>
      </c>
      <c r="H80" s="5">
        <v>110700</v>
      </c>
      <c r="I80" s="5">
        <v>0</v>
      </c>
      <c r="J80" s="5">
        <v>0</v>
      </c>
    </row>
    <row r="81" spans="1:10" ht="75.75" customHeight="1" x14ac:dyDescent="0.25">
      <c r="A81" s="153"/>
      <c r="B81" s="153"/>
      <c r="C81" s="153"/>
      <c r="D81" s="156"/>
      <c r="E81" s="3" t="s">
        <v>447</v>
      </c>
      <c r="F81" s="3" t="s">
        <v>448</v>
      </c>
      <c r="G81" s="4">
        <f>H81+I81</f>
        <v>100000</v>
      </c>
      <c r="H81" s="5">
        <v>100000</v>
      </c>
      <c r="I81" s="5"/>
      <c r="J81" s="5"/>
    </row>
    <row r="82" spans="1:10" ht="75.75" customHeight="1" x14ac:dyDescent="0.25">
      <c r="A82" s="153"/>
      <c r="B82" s="153"/>
      <c r="C82" s="153"/>
      <c r="D82" s="156"/>
      <c r="E82" s="3" t="s">
        <v>449</v>
      </c>
      <c r="F82" s="3" t="s">
        <v>450</v>
      </c>
      <c r="G82" s="4">
        <f>H82+I82</f>
        <v>150000</v>
      </c>
      <c r="H82" s="5">
        <v>150000</v>
      </c>
      <c r="I82" s="5"/>
      <c r="J82" s="5"/>
    </row>
    <row r="83" spans="1:10" ht="72.599999999999994" customHeight="1" x14ac:dyDescent="0.25">
      <c r="A83" s="154"/>
      <c r="B83" s="154"/>
      <c r="C83" s="154"/>
      <c r="D83" s="157"/>
      <c r="E83" s="3" t="s">
        <v>311</v>
      </c>
      <c r="F83" s="3" t="s">
        <v>300</v>
      </c>
      <c r="G83" s="4">
        <f t="shared" ref="G83:G84" si="15">H83+I83</f>
        <v>2231300</v>
      </c>
      <c r="H83" s="5">
        <v>2231300</v>
      </c>
      <c r="I83" s="5"/>
      <c r="J83" s="5"/>
    </row>
    <row r="84" spans="1:10" ht="135" x14ac:dyDescent="0.25">
      <c r="A84" s="2">
        <v>3719780</v>
      </c>
      <c r="B84" s="41" t="s">
        <v>339</v>
      </c>
      <c r="C84" s="42" t="s">
        <v>31</v>
      </c>
      <c r="D84" s="43" t="s">
        <v>340</v>
      </c>
      <c r="E84" s="3" t="s">
        <v>312</v>
      </c>
      <c r="F84" s="3" t="s">
        <v>315</v>
      </c>
      <c r="G84" s="4">
        <f t="shared" si="15"/>
        <v>400000</v>
      </c>
      <c r="H84" s="5">
        <v>400000</v>
      </c>
      <c r="I84" s="5"/>
      <c r="J84" s="5"/>
    </row>
    <row r="85" spans="1:10" x14ac:dyDescent="0.25">
      <c r="A85" s="158" t="s">
        <v>280</v>
      </c>
      <c r="B85" s="158" t="s">
        <v>301</v>
      </c>
      <c r="C85" s="161" t="s">
        <v>31</v>
      </c>
      <c r="D85" s="164" t="s">
        <v>279</v>
      </c>
      <c r="E85" s="23"/>
      <c r="F85" s="23"/>
      <c r="G85" s="24">
        <f>G86+G87+G88+G89</f>
        <v>5200000</v>
      </c>
      <c r="H85" s="24">
        <f>H86+H87+H88+H89</f>
        <v>5200000</v>
      </c>
      <c r="I85" s="24">
        <f t="shared" ref="I85:J85" si="16">I86+I87+I88+I89</f>
        <v>0</v>
      </c>
      <c r="J85" s="24">
        <f t="shared" si="16"/>
        <v>0</v>
      </c>
    </row>
    <row r="86" spans="1:10" ht="45" x14ac:dyDescent="0.25">
      <c r="A86" s="159"/>
      <c r="B86" s="159"/>
      <c r="C86" s="162"/>
      <c r="D86" s="165"/>
      <c r="E86" s="21" t="s">
        <v>302</v>
      </c>
      <c r="F86" s="25" t="s">
        <v>314</v>
      </c>
      <c r="G86" s="4">
        <f>H86+I86</f>
        <v>300000</v>
      </c>
      <c r="H86" s="5">
        <v>300000</v>
      </c>
      <c r="I86" s="5"/>
      <c r="J86" s="5"/>
    </row>
    <row r="87" spans="1:10" ht="60" x14ac:dyDescent="0.25">
      <c r="A87" s="159"/>
      <c r="B87" s="159"/>
      <c r="C87" s="162"/>
      <c r="D87" s="165"/>
      <c r="E87" s="21" t="s">
        <v>303</v>
      </c>
      <c r="F87" s="25" t="s">
        <v>313</v>
      </c>
      <c r="G87" s="4">
        <f>H87+I87</f>
        <v>100000</v>
      </c>
      <c r="H87" s="5">
        <v>100000</v>
      </c>
      <c r="I87" s="5"/>
      <c r="J87" s="5"/>
    </row>
    <row r="88" spans="1:10" ht="120" x14ac:dyDescent="0.25">
      <c r="A88" s="159"/>
      <c r="B88" s="159"/>
      <c r="C88" s="162"/>
      <c r="D88" s="165"/>
      <c r="E88" s="21" t="s">
        <v>333</v>
      </c>
      <c r="F88" s="21" t="s">
        <v>304</v>
      </c>
      <c r="G88" s="4">
        <f>H88+I88</f>
        <v>4700000</v>
      </c>
      <c r="H88" s="5">
        <f>2100000+2600000</f>
        <v>4700000</v>
      </c>
      <c r="I88" s="5"/>
      <c r="J88" s="5"/>
    </row>
    <row r="89" spans="1:10" ht="60" x14ac:dyDescent="0.25">
      <c r="A89" s="160"/>
      <c r="B89" s="160"/>
      <c r="C89" s="163"/>
      <c r="D89" s="166"/>
      <c r="E89" s="21" t="s">
        <v>451</v>
      </c>
      <c r="F89" s="21" t="s">
        <v>452</v>
      </c>
      <c r="G89" s="4">
        <f>H89+I89</f>
        <v>100000</v>
      </c>
      <c r="H89" s="5">
        <v>100000</v>
      </c>
      <c r="I89" s="5"/>
      <c r="J89" s="5"/>
    </row>
    <row r="90" spans="1:10" x14ac:dyDescent="0.25">
      <c r="A90" s="14" t="s">
        <v>8</v>
      </c>
      <c r="B90" s="14" t="s">
        <v>8</v>
      </c>
      <c r="C90" s="14" t="s">
        <v>8</v>
      </c>
      <c r="D90" s="7" t="s">
        <v>221</v>
      </c>
      <c r="E90" s="7" t="s">
        <v>8</v>
      </c>
      <c r="F90" s="7" t="s">
        <v>8</v>
      </c>
      <c r="G90" s="17">
        <f>G10+G20+G49+G59+G77+G73</f>
        <v>428050564.13</v>
      </c>
      <c r="H90" s="17">
        <f>H10+H20+H49+H59+H77+H73</f>
        <v>401396598.97000003</v>
      </c>
      <c r="I90" s="17">
        <f>I10+I20+I49+I59+I77+I73</f>
        <v>26653965.16</v>
      </c>
      <c r="J90" s="17">
        <f>J10+J20+J49+J59+J77+J73</f>
        <v>24770117</v>
      </c>
    </row>
    <row r="91" spans="1:10" x14ac:dyDescent="0.25">
      <c r="C91" s="151" t="s">
        <v>259</v>
      </c>
      <c r="D91" s="151"/>
      <c r="E91" s="151"/>
      <c r="F91" s="151"/>
      <c r="G91" s="40"/>
      <c r="H91" s="1"/>
    </row>
    <row r="93" spans="1:10" x14ac:dyDescent="0.25">
      <c r="H93" s="74"/>
    </row>
    <row r="97" spans="8:8" x14ac:dyDescent="0.25">
      <c r="H97" s="1"/>
    </row>
  </sheetData>
  <mergeCells count="20">
    <mergeCell ref="H2:J2"/>
    <mergeCell ref="A3:J3"/>
    <mergeCell ref="A7:A8"/>
    <mergeCell ref="B7:B8"/>
    <mergeCell ref="C7:C8"/>
    <mergeCell ref="D7:D8"/>
    <mergeCell ref="E7:E8"/>
    <mergeCell ref="F7:F8"/>
    <mergeCell ref="G7:G8"/>
    <mergeCell ref="H7:H8"/>
    <mergeCell ref="I7:J7"/>
    <mergeCell ref="C91:F91"/>
    <mergeCell ref="A80:A83"/>
    <mergeCell ref="B80:B83"/>
    <mergeCell ref="C80:C83"/>
    <mergeCell ref="D80:D83"/>
    <mergeCell ref="A85:A89"/>
    <mergeCell ref="B85:B89"/>
    <mergeCell ref="C85:C89"/>
    <mergeCell ref="D85:D8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Додаток 2</vt:lpstr>
      <vt:lpstr>додаток 3</vt:lpstr>
      <vt:lpstr>додаток 5</vt:lpstr>
      <vt:lpstr>додаток 6</vt:lpstr>
      <vt:lpstr>'додаток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ProDesk</cp:lastModifiedBy>
  <cp:lastPrinted>2026-04-16T07:43:13Z</cp:lastPrinted>
  <dcterms:created xsi:type="dcterms:W3CDTF">2025-11-12T20:21:56Z</dcterms:created>
  <dcterms:modified xsi:type="dcterms:W3CDTF">2026-05-01T10:48:41Z</dcterms:modified>
</cp:coreProperties>
</file>