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93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5" l="1"/>
  <c r="J56" i="5"/>
  <c r="J54" i="5"/>
  <c r="H78" i="5"/>
  <c r="H74" i="5"/>
  <c r="H68" i="5"/>
  <c r="H44" i="5"/>
  <c r="H8" i="5"/>
  <c r="I68" i="5" l="1"/>
  <c r="I44" i="5"/>
  <c r="J68" i="5" l="1"/>
  <c r="J72" i="5"/>
  <c r="I78" i="5" l="1"/>
  <c r="J78" i="5" l="1"/>
  <c r="K78" i="5"/>
  <c r="L78" i="5"/>
  <c r="J66" i="5"/>
  <c r="J62" i="5"/>
  <c r="I74" i="5" l="1"/>
  <c r="J48" i="5"/>
  <c r="J44" i="5"/>
  <c r="L74" i="5" l="1"/>
  <c r="K74" i="5"/>
  <c r="J50" i="5" l="1"/>
  <c r="J42" i="5"/>
  <c r="J38" i="5"/>
  <c r="J36" i="5"/>
  <c r="J32" i="5"/>
  <c r="J30" i="5"/>
  <c r="J26" i="5"/>
  <c r="J24" i="5"/>
  <c r="J20" i="5"/>
  <c r="J14" i="5"/>
  <c r="J18" i="5"/>
  <c r="J11" i="5"/>
  <c r="I8" i="5"/>
  <c r="J8" i="5" s="1"/>
  <c r="J74" i="5" l="1"/>
  <c r="F102" i="2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F85" i="2" s="1"/>
  <c r="E87" i="2"/>
  <c r="E85" i="2" s="1"/>
  <c r="D87" i="2"/>
  <c r="C87" i="2"/>
  <c r="C85" i="2" s="1"/>
  <c r="B87" i="2"/>
  <c r="B85" i="2" s="1"/>
  <c r="D85" i="2"/>
  <c r="F80" i="2"/>
  <c r="E80" i="2"/>
  <c r="D80" i="2"/>
  <c r="C80" i="2"/>
  <c r="B80" i="2"/>
  <c r="F78" i="2"/>
  <c r="E78" i="2"/>
  <c r="D78" i="2"/>
  <c r="C78" i="2"/>
  <c r="B78" i="2"/>
  <c r="F61" i="2"/>
  <c r="F58" i="2" s="1"/>
  <c r="E61" i="2"/>
  <c r="E58" i="2" s="1"/>
  <c r="D61" i="2"/>
  <c r="C61" i="2"/>
  <c r="C58" i="2" s="1"/>
  <c r="B61" i="2"/>
  <c r="B58" i="2" s="1"/>
  <c r="D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E24" i="2"/>
  <c r="D24" i="2"/>
  <c r="C24" i="2"/>
  <c r="C23" i="2" s="1"/>
  <c r="B24" i="2"/>
  <c r="E23" i="2"/>
  <c r="F17" i="2"/>
  <c r="F11" i="2" s="1"/>
  <c r="E17" i="2"/>
  <c r="D17" i="2"/>
  <c r="D11" i="2" s="1"/>
  <c r="C17" i="2"/>
  <c r="B17" i="2"/>
  <c r="B11" i="2" s="1"/>
  <c r="E11" i="2"/>
  <c r="C11" i="2"/>
  <c r="B10" i="2" l="1"/>
  <c r="E10" i="2"/>
  <c r="B23" i="2"/>
  <c r="D23" i="2"/>
  <c r="D10" i="2" s="1"/>
  <c r="F23" i="2"/>
  <c r="F10" i="2" s="1"/>
  <c r="C10" i="2"/>
</calcChain>
</file>

<file path=xl/sharedStrings.xml><?xml version="1.0" encoding="utf-8"?>
<sst xmlns="http://schemas.openxmlformats.org/spreadsheetml/2006/main" count="252" uniqueCount="166">
  <si>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</si>
  <si>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</si>
  <si>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</si>
  <si>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</si>
  <si>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</si>
  <si>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</si>
  <si>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</si>
  <si>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</si>
  <si>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</si>
  <si>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</si>
  <si>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</si>
  <si>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</si>
  <si>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</si>
  <si>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</si>
  <si>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</si>
  <si>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</si>
  <si>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</si>
  <si>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</si>
  <si>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</si>
  <si>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</si>
  <si>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</si>
  <si>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</si>
  <si>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</si>
  <si>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</si>
  <si>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</si>
  <si>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</si>
  <si>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</si>
  <si>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</si>
  <si>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</si>
  <si>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</si>
  <si>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</si>
  <si>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</si>
  <si>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</si>
  <si>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</si>
  <si>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</si>
  <si>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</si>
  <si>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</si>
  <si>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</si>
  <si>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</si>
  <si>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</si>
  <si>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</si>
  <si>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</si>
  <si>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</si>
  <si>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</si>
  <si>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</si>
  <si>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</si>
  <si>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</si>
  <si>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</si>
  <si>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</si>
  <si>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</si>
  <si>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</si>
  <si>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</si>
  <si>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</si>
  <si>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</si>
  <si>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</si>
  <si>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</si>
  <si>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</si>
  <si>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</si>
  <si>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</si>
  <si>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</si>
  <si>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</si>
  <si>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</si>
  <si>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</si>
  <si>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</si>
  <si>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</si>
  <si>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</si>
  <si>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</si>
  <si>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</si>
  <si>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</si>
  <si>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</si>
  <si>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</si>
  <si>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</si>
  <si>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</si>
  <si>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</si>
  <si>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</si>
  <si>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</si>
  <si>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</si>
  <si>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</si>
  <si>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</si>
  <si>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</si>
  <si>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</si>
  <si>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</si>
  <si>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</si>
  <si>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</si>
  <si>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</si>
  <si>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</si>
  <si>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</si>
  <si>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</si>
  <si>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</si>
  <si>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</si>
  <si>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</si>
  <si>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</si>
  <si>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</si>
  <si>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</si>
  <si>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</si>
  <si>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</si>
  <si>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</si>
  <si>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</si>
  <si>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</si>
  <si>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</si>
  <si>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</si>
  <si>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</si>
  <si>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</si>
  <si>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</si>
  <si>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</si>
  <si>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</si>
  <si>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</si>
  <si>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</si>
  <si>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</si>
  <si>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</si>
  <si>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</si>
  <si>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</si>
  <si>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</si>
  <si>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>№ п/п</t>
  </si>
  <si>
    <t>Перелік заходів Програми</t>
  </si>
  <si>
    <t>Виконавці Програми</t>
  </si>
  <si>
    <t>Строк виконання заходу</t>
  </si>
  <si>
    <t>Джерела фінансування</t>
  </si>
  <si>
    <t>Обсяги фінансування, грн.</t>
  </si>
  <si>
    <t>Очікуваний результат</t>
  </si>
  <si>
    <t>2027 рік</t>
  </si>
  <si>
    <t>2028 рік</t>
  </si>
  <si>
    <t>1.</t>
  </si>
  <si>
    <t>Організація благоустрій населених пунктів громади</t>
  </si>
  <si>
    <t xml:space="preserve"> (заробітна плата з нарахуваннями, паливо-мастильні матеріали, електроенергія для зовнішнього освітлення та інші заходи, пов’язані з благоустроєм та санітарним очищенням населених пунктів).</t>
  </si>
  <si>
    <t xml:space="preserve"> Управління ЖКГта КБ ВМР , КП «Вднжитлокомсервіс» ВМР</t>
  </si>
  <si>
    <t>2026-2028</t>
  </si>
  <si>
    <r>
      <t xml:space="preserve"> </t>
    </r>
    <r>
      <rPr>
        <b/>
        <sz val="12"/>
        <color rgb="FF000000"/>
        <rFont val="Times New Roman"/>
        <family val="1"/>
        <charset val="204"/>
      </rPr>
      <t>Загальний обсяг,</t>
    </r>
  </si>
  <si>
    <t>у т.ч.:</t>
  </si>
  <si>
    <t xml:space="preserve">Державний бюджет </t>
  </si>
  <si>
    <t xml:space="preserve">Обласний бюджет </t>
  </si>
  <si>
    <t>Міський бюджет</t>
  </si>
  <si>
    <t>Інші джерела</t>
  </si>
  <si>
    <t>Забезпечення належного стану об’єктів благоустрою, виконання заходи, пов’язані з благоустроєм та санітарним очищенням населених пунктів</t>
  </si>
  <si>
    <t>Забезпечення діяльності водопровідно-каналізаційного господарства КП «Вднжитлокомсервіс» ВМР ( для придбання  обладнання та матеріалів для ремонту мереж водопостачання)</t>
  </si>
  <si>
    <t>Управління ЖКГта КБ ВМР , КП «Вднжитлокомсервіс» ВМР</t>
  </si>
  <si>
    <t>Загальний обсяг,</t>
  </si>
  <si>
    <t>Міський й бюджет</t>
  </si>
  <si>
    <t>Забезпечення діяльності водопровідно-каналізаційного господарства</t>
  </si>
  <si>
    <t>Забезпечення діяльності водопровідно-каналізаційного господарства КП «ВОДОКАНАЛ» ВМР ( для придбання  обладнання та матеріалів для ремонту мереж водопостачання та водовідведення).</t>
  </si>
  <si>
    <t>Управління ЖКГта КБ ВМР , КП «Водоканал» ВМР</t>
  </si>
  <si>
    <t>Забезпечення діяльності водопровідно-каналізаційного господарства КП «ВВУВКГ» ДОР ( для придбання  обладнання та матеріалів для ремонту мереж водопостачання та водовідведення).</t>
  </si>
  <si>
    <t>Управління ЖКГта КБ ВМР , КП«ВВУВКГ» ДОР</t>
  </si>
  <si>
    <t xml:space="preserve">Організація та проведення громадських робіт </t>
  </si>
  <si>
    <t>Залучення громадян до виконання заходів з благоустрою</t>
  </si>
  <si>
    <t>Фінансова підтримка для забезпечення функціонування  КП «Вднжитлокомсервіс» ВМР:</t>
  </si>
  <si>
    <t>Забезпечення функціонування комунальних підприємств  сфери житлово-комунального господарства</t>
  </si>
  <si>
    <t>Ремонт житлового фонду ОСББ та ЖБК на умовах співфінансування 50% /50%</t>
  </si>
  <si>
    <t>Управління ЖКГта КБ ВМР, ОСББ</t>
  </si>
  <si>
    <t>Сприяння створення ОСББ, для належного догляду за спільним майном багатоквартир-них будинків</t>
  </si>
  <si>
    <t>Заходи у сфері автотранспорту</t>
  </si>
  <si>
    <t>Управління ЖКГта КБ ВМР ,</t>
  </si>
  <si>
    <t>Надання послуг з пасажирських перевезень</t>
  </si>
  <si>
    <t>Всього</t>
  </si>
  <si>
    <t>2026 зі змінами</t>
  </si>
  <si>
    <t>відхилення,+,-</t>
  </si>
  <si>
    <t xml:space="preserve">Зміни, що вносяться до переліку завдань і заходів Програми розвитку житлово-комунального господарства, благоустрою  </t>
  </si>
  <si>
    <t>та інфраструктури на 2026-2028 роки  у 2026 році</t>
  </si>
  <si>
    <t xml:space="preserve"> </t>
  </si>
  <si>
    <t>Фінансова підтримка для забезпечення функціонування  КП «Водоканал» ВМР:</t>
  </si>
  <si>
    <t>Ремонт комунального майна</t>
  </si>
  <si>
    <t>Управління ЖКГта КБ ВМР, Відділ комунальної власності ВМР</t>
  </si>
  <si>
    <t>Забеспечення догляду за технічним станом майна яке належить да комунальної власності ВМР</t>
  </si>
  <si>
    <t xml:space="preserve">Начальник Управління
житлово- комунального господарства та капітального будівництва
Верхньодніпровської міської ради                                                                                                                          Сергій ГОЛИК
</t>
  </si>
  <si>
    <t>Послуги з ремонту доріг місцевого значення (поточний ремонт вулично-дорожньої мережі на території Верхньодніпровської міської територіальної громади)</t>
  </si>
  <si>
    <t>Покращення стану вулично-дорожньої мережі та забезпечення безпекового руху транспорту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</si>
</sst>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0" fillId="0" borderId="2" xfId="0" applyBorder="1"/>
    <xf numFmtId="0" fontId="0" fillId="0" borderId="10" xfId="0" applyBorder="1"/>
    <xf numFmtId="0" fontId="0" fillId="2" borderId="10" xfId="0" applyFill="1" applyBorder="1"/>
    <xf numFmtId="0" fontId="0" fillId="0" borderId="3" xfId="0" applyBorder="1"/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Border="1" applyAlignment="1">
      <alignment horizontal="center"/>
    </xf>
    <xf numFmtId="0" fontId="6" fillId="0" borderId="1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tabSelected="1" topLeftCell="A28" zoomScale="110" zoomScaleNormal="110" workbookViewId="0">
      <selection activeCell="B38" sqref="B38:B43"/>
    </sheetView>
  </sheetViews>
  <sheetFormatPr defaultRowHeight="15" x14ac:dyDescent="0.25"/>
  <cols>
    <col min="1" max="1" width="5.28515625" customWidth="1"/>
    <col min="2" max="2" width="33" customWidth="1"/>
    <col min="3" max="3" width="17.7109375" customWidth="1"/>
    <col min="4" max="4" width="5.42578125" customWidth="1"/>
    <col min="5" max="5" width="8.42578125" customWidth="1"/>
    <col min="6" max="6" width="2.7109375" style="23" customWidth="1"/>
    <col min="7" max="7" width="15.7109375" customWidth="1"/>
    <col min="8" max="10" width="17.7109375" customWidth="1"/>
    <col min="11" max="11" width="12.5703125" bestFit="1" customWidth="1"/>
    <col min="12" max="12" width="14.42578125" customWidth="1"/>
    <col min="13" max="13" width="18.140625" customWidth="1"/>
  </cols>
  <sheetData>
    <row r="1" spans="1:13" x14ac:dyDescent="0.25">
      <c r="A1" s="87" t="s">
        <v>156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3.7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1" customHeight="1" x14ac:dyDescent="0.3">
      <c r="A3" s="89" t="s">
        <v>157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3" ht="33.75" customHeight="1" thickBot="1" x14ac:dyDescent="0.3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44.25" customHeight="1" thickBot="1" x14ac:dyDescent="0.3">
      <c r="A5" s="75" t="s">
        <v>113</v>
      </c>
      <c r="B5" s="75" t="s">
        <v>114</v>
      </c>
      <c r="C5" s="81" t="s">
        <v>115</v>
      </c>
      <c r="D5" s="82"/>
      <c r="E5" s="81" t="s">
        <v>116</v>
      </c>
      <c r="F5" s="82"/>
      <c r="G5" s="75" t="s">
        <v>117</v>
      </c>
      <c r="H5" s="98" t="s">
        <v>118</v>
      </c>
      <c r="I5" s="99"/>
      <c r="J5" s="99"/>
      <c r="K5" s="99"/>
      <c r="L5" s="100"/>
      <c r="M5" s="75" t="s">
        <v>119</v>
      </c>
    </row>
    <row r="6" spans="1:13" ht="18.75" customHeight="1" thickBot="1" x14ac:dyDescent="0.3">
      <c r="A6" s="77"/>
      <c r="B6" s="77"/>
      <c r="C6" s="85"/>
      <c r="D6" s="86"/>
      <c r="E6" s="85"/>
      <c r="F6" s="86"/>
      <c r="G6" s="77"/>
      <c r="H6" s="72">
        <v>2026</v>
      </c>
      <c r="I6" s="67" t="s">
        <v>154</v>
      </c>
      <c r="J6" s="67" t="s">
        <v>155</v>
      </c>
      <c r="K6" s="68" t="s">
        <v>120</v>
      </c>
      <c r="L6" s="68" t="s">
        <v>121</v>
      </c>
      <c r="M6" s="77"/>
    </row>
    <row r="7" spans="1:13" ht="29.25" customHeight="1" x14ac:dyDescent="0.25">
      <c r="A7" s="75" t="s">
        <v>122</v>
      </c>
      <c r="B7" s="39" t="s">
        <v>123</v>
      </c>
      <c r="C7" s="81" t="s">
        <v>125</v>
      </c>
      <c r="D7" s="82"/>
      <c r="E7" s="90" t="s">
        <v>126</v>
      </c>
      <c r="F7" s="91"/>
      <c r="G7" s="52" t="s">
        <v>127</v>
      </c>
      <c r="H7" s="73"/>
      <c r="I7" s="53"/>
      <c r="J7" s="53"/>
      <c r="K7" s="53"/>
      <c r="L7" s="53"/>
      <c r="M7" s="75" t="s">
        <v>133</v>
      </c>
    </row>
    <row r="8" spans="1:13" ht="26.25" customHeight="1" x14ac:dyDescent="0.25">
      <c r="A8" s="76"/>
      <c r="B8" s="79" t="s">
        <v>124</v>
      </c>
      <c r="C8" s="83"/>
      <c r="D8" s="84"/>
      <c r="E8" s="92"/>
      <c r="F8" s="93"/>
      <c r="G8" s="49" t="s">
        <v>128</v>
      </c>
      <c r="H8" s="74">
        <f>H11</f>
        <v>22242408</v>
      </c>
      <c r="I8" s="54">
        <f>I11</f>
        <v>22242408</v>
      </c>
      <c r="J8" s="54">
        <f>I8-H8</f>
        <v>0</v>
      </c>
      <c r="K8" s="54">
        <v>14437640</v>
      </c>
      <c r="L8" s="54">
        <v>14437640</v>
      </c>
      <c r="M8" s="76"/>
    </row>
    <row r="9" spans="1:13" ht="29.25" customHeight="1" x14ac:dyDescent="0.25">
      <c r="A9" s="76"/>
      <c r="B9" s="96"/>
      <c r="C9" s="83"/>
      <c r="D9" s="84"/>
      <c r="E9" s="92"/>
      <c r="F9" s="93"/>
      <c r="G9" s="50" t="s">
        <v>129</v>
      </c>
      <c r="H9" s="74"/>
      <c r="I9" s="54"/>
      <c r="J9" s="54"/>
      <c r="K9" s="54"/>
      <c r="L9" s="54"/>
      <c r="M9" s="76"/>
    </row>
    <row r="10" spans="1:13" ht="30.75" customHeight="1" x14ac:dyDescent="0.25">
      <c r="A10" s="76"/>
      <c r="B10" s="96"/>
      <c r="C10" s="83"/>
      <c r="D10" s="84"/>
      <c r="E10" s="92"/>
      <c r="F10" s="93"/>
      <c r="G10" s="50" t="s">
        <v>130</v>
      </c>
      <c r="H10" s="74"/>
      <c r="I10" s="54"/>
      <c r="J10" s="54"/>
      <c r="K10" s="54"/>
      <c r="L10" s="54"/>
      <c r="M10" s="76"/>
    </row>
    <row r="11" spans="1:13" ht="30.75" customHeight="1" x14ac:dyDescent="0.25">
      <c r="A11" s="76"/>
      <c r="B11" s="96"/>
      <c r="C11" s="83"/>
      <c r="D11" s="84"/>
      <c r="E11" s="92"/>
      <c r="F11" s="93"/>
      <c r="G11" s="50" t="s">
        <v>131</v>
      </c>
      <c r="H11" s="74">
        <v>22242408</v>
      </c>
      <c r="I11" s="54">
        <v>22242408</v>
      </c>
      <c r="J11" s="54">
        <f>I11-H11</f>
        <v>0</v>
      </c>
      <c r="K11" s="54">
        <v>14437640</v>
      </c>
      <c r="L11" s="54">
        <v>14437640</v>
      </c>
      <c r="M11" s="76"/>
    </row>
    <row r="12" spans="1:13" ht="9.75" customHeight="1" thickBot="1" x14ac:dyDescent="0.3">
      <c r="A12" s="76"/>
      <c r="B12" s="96"/>
      <c r="C12" s="83"/>
      <c r="D12" s="84"/>
      <c r="E12" s="92"/>
      <c r="F12" s="93"/>
      <c r="G12" s="56" t="s">
        <v>132</v>
      </c>
      <c r="H12" s="44"/>
      <c r="I12" s="44"/>
      <c r="J12" s="44"/>
      <c r="K12" s="44"/>
      <c r="L12" s="55"/>
      <c r="M12" s="76"/>
    </row>
    <row r="13" spans="1:13" ht="15" customHeight="1" thickBot="1" x14ac:dyDescent="0.3">
      <c r="A13" s="77"/>
      <c r="B13" s="97"/>
      <c r="C13" s="85"/>
      <c r="D13" s="86"/>
      <c r="E13" s="94"/>
      <c r="F13" s="95"/>
      <c r="G13" s="43"/>
      <c r="H13" s="44"/>
      <c r="I13" s="44"/>
      <c r="J13" s="44"/>
      <c r="K13" s="44"/>
      <c r="L13" s="44"/>
      <c r="M13" s="77"/>
    </row>
    <row r="14" spans="1:13" ht="30" customHeight="1" x14ac:dyDescent="0.25">
      <c r="A14" s="75">
        <v>2</v>
      </c>
      <c r="B14" s="78" t="s">
        <v>134</v>
      </c>
      <c r="C14" s="81" t="s">
        <v>135</v>
      </c>
      <c r="D14" s="82"/>
      <c r="E14" s="90" t="s">
        <v>126</v>
      </c>
      <c r="F14" s="91"/>
      <c r="G14" s="41" t="s">
        <v>136</v>
      </c>
      <c r="H14" s="74">
        <v>1000000</v>
      </c>
      <c r="I14" s="40">
        <v>700000</v>
      </c>
      <c r="J14" s="40">
        <f>I14-H14</f>
        <v>-300000</v>
      </c>
      <c r="K14" s="40">
        <v>1000000</v>
      </c>
      <c r="L14" s="40">
        <v>1000000</v>
      </c>
      <c r="M14" s="75" t="s">
        <v>138</v>
      </c>
    </row>
    <row r="15" spans="1:13" ht="17.25" customHeight="1" x14ac:dyDescent="0.25">
      <c r="A15" s="76"/>
      <c r="B15" s="79"/>
      <c r="C15" s="83"/>
      <c r="D15" s="84"/>
      <c r="E15" s="92"/>
      <c r="F15" s="93"/>
      <c r="G15" s="41" t="s">
        <v>128</v>
      </c>
      <c r="H15" s="74"/>
      <c r="I15" s="40"/>
      <c r="J15" s="40"/>
      <c r="K15" s="40"/>
      <c r="L15" s="40"/>
      <c r="M15" s="76"/>
    </row>
    <row r="16" spans="1:13" ht="18" customHeight="1" x14ac:dyDescent="0.25">
      <c r="A16" s="76"/>
      <c r="B16" s="79"/>
      <c r="C16" s="83"/>
      <c r="D16" s="84"/>
      <c r="E16" s="92"/>
      <c r="F16" s="93"/>
      <c r="G16" s="42" t="s">
        <v>129</v>
      </c>
      <c r="H16" s="74"/>
      <c r="I16" s="40"/>
      <c r="J16" s="40"/>
      <c r="K16" s="40"/>
      <c r="L16" s="40"/>
      <c r="M16" s="76"/>
    </row>
    <row r="17" spans="1:13" s="23" customFormat="1" ht="35.25" customHeight="1" x14ac:dyDescent="0.25">
      <c r="A17" s="76"/>
      <c r="B17" s="79"/>
      <c r="C17" s="83"/>
      <c r="D17" s="84"/>
      <c r="E17" s="92"/>
      <c r="F17" s="93"/>
      <c r="G17" s="42" t="s">
        <v>130</v>
      </c>
      <c r="H17" s="74"/>
      <c r="I17" s="40"/>
      <c r="J17" s="40"/>
      <c r="K17" s="40"/>
      <c r="L17" s="40"/>
      <c r="M17" s="76"/>
    </row>
    <row r="18" spans="1:13" ht="21.75" customHeight="1" x14ac:dyDescent="0.25">
      <c r="A18" s="76"/>
      <c r="B18" s="79"/>
      <c r="C18" s="83"/>
      <c r="D18" s="84"/>
      <c r="E18" s="92"/>
      <c r="F18" s="93"/>
      <c r="G18" s="42" t="s">
        <v>137</v>
      </c>
      <c r="H18" s="74">
        <v>1000000</v>
      </c>
      <c r="I18" s="40">
        <v>700000</v>
      </c>
      <c r="J18" s="40">
        <f>I18-H18</f>
        <v>-300000</v>
      </c>
      <c r="K18" s="40">
        <v>1000000</v>
      </c>
      <c r="L18" s="40">
        <v>1000000</v>
      </c>
      <c r="M18" s="76"/>
    </row>
    <row r="19" spans="1:13" ht="14.25" customHeight="1" thickBot="1" x14ac:dyDescent="0.3">
      <c r="A19" s="77"/>
      <c r="B19" s="80"/>
      <c r="C19" s="85"/>
      <c r="D19" s="86"/>
      <c r="E19" s="94"/>
      <c r="F19" s="95"/>
      <c r="G19" s="46" t="s">
        <v>132</v>
      </c>
      <c r="H19" s="44"/>
      <c r="I19" s="44"/>
      <c r="J19" s="44"/>
      <c r="K19" s="44"/>
      <c r="L19" s="44"/>
      <c r="M19" s="77"/>
    </row>
    <row r="20" spans="1:13" ht="26.25" customHeight="1" x14ac:dyDescent="0.25">
      <c r="A20" s="75">
        <v>3</v>
      </c>
      <c r="B20" s="78" t="s">
        <v>139</v>
      </c>
      <c r="C20" s="81" t="s">
        <v>140</v>
      </c>
      <c r="D20" s="82"/>
      <c r="E20" s="90" t="s">
        <v>126</v>
      </c>
      <c r="F20" s="91"/>
      <c r="G20" s="41" t="s">
        <v>136</v>
      </c>
      <c r="H20" s="74">
        <v>1095000</v>
      </c>
      <c r="I20" s="40">
        <v>1095000</v>
      </c>
      <c r="J20" s="40">
        <f>I20-H20</f>
        <v>0</v>
      </c>
      <c r="K20" s="40">
        <v>500000</v>
      </c>
      <c r="L20" s="40">
        <v>500000</v>
      </c>
      <c r="M20" s="75" t="s">
        <v>138</v>
      </c>
    </row>
    <row r="21" spans="1:13" ht="18.75" customHeight="1" x14ac:dyDescent="0.25">
      <c r="A21" s="76"/>
      <c r="B21" s="79"/>
      <c r="C21" s="83"/>
      <c r="D21" s="84"/>
      <c r="E21" s="92"/>
      <c r="F21" s="93"/>
      <c r="G21" s="41" t="s">
        <v>128</v>
      </c>
      <c r="H21" s="74"/>
      <c r="I21" s="40"/>
      <c r="J21" s="40" t="s">
        <v>158</v>
      </c>
      <c r="K21" s="40"/>
      <c r="L21" s="40"/>
      <c r="M21" s="76"/>
    </row>
    <row r="22" spans="1:13" ht="16.5" customHeight="1" x14ac:dyDescent="0.25">
      <c r="A22" s="76"/>
      <c r="B22" s="79"/>
      <c r="C22" s="83"/>
      <c r="D22" s="84"/>
      <c r="E22" s="92"/>
      <c r="F22" s="93"/>
      <c r="G22" s="42" t="s">
        <v>129</v>
      </c>
      <c r="H22" s="74"/>
      <c r="I22" s="40"/>
      <c r="J22" s="40"/>
      <c r="K22" s="40"/>
      <c r="L22" s="40"/>
      <c r="M22" s="76"/>
    </row>
    <row r="23" spans="1:13" ht="19.5" customHeight="1" x14ac:dyDescent="0.25">
      <c r="A23" s="76"/>
      <c r="B23" s="79"/>
      <c r="C23" s="83"/>
      <c r="D23" s="84"/>
      <c r="E23" s="92"/>
      <c r="F23" s="93"/>
      <c r="G23" s="42" t="s">
        <v>130</v>
      </c>
      <c r="H23" s="74"/>
      <c r="I23" s="40"/>
      <c r="J23" s="40"/>
      <c r="K23" s="40"/>
      <c r="L23" s="40"/>
      <c r="M23" s="76"/>
    </row>
    <row r="24" spans="1:13" ht="15.75" customHeight="1" x14ac:dyDescent="0.25">
      <c r="A24" s="76"/>
      <c r="B24" s="79"/>
      <c r="C24" s="83"/>
      <c r="D24" s="84"/>
      <c r="E24" s="92"/>
      <c r="F24" s="93"/>
      <c r="G24" s="42" t="s">
        <v>131</v>
      </c>
      <c r="H24" s="74">
        <v>1095000</v>
      </c>
      <c r="I24" s="40">
        <v>1095000</v>
      </c>
      <c r="J24" s="40">
        <f>I24-H24</f>
        <v>0</v>
      </c>
      <c r="K24" s="40">
        <v>500000</v>
      </c>
      <c r="L24" s="40">
        <v>500000</v>
      </c>
      <c r="M24" s="76"/>
    </row>
    <row r="25" spans="1:13" ht="12.75" customHeight="1" thickBot="1" x14ac:dyDescent="0.3">
      <c r="A25" s="77"/>
      <c r="B25" s="80"/>
      <c r="C25" s="85"/>
      <c r="D25" s="86"/>
      <c r="E25" s="94"/>
      <c r="F25" s="95"/>
      <c r="G25" s="46" t="s">
        <v>132</v>
      </c>
      <c r="H25" s="44"/>
      <c r="I25" s="44"/>
      <c r="J25" s="44"/>
      <c r="K25" s="44"/>
      <c r="L25" s="44"/>
      <c r="M25" s="77"/>
    </row>
    <row r="26" spans="1:13" ht="30" customHeight="1" x14ac:dyDescent="0.25">
      <c r="A26" s="75">
        <v>4</v>
      </c>
      <c r="B26" s="78" t="s">
        <v>141</v>
      </c>
      <c r="C26" s="81" t="s">
        <v>142</v>
      </c>
      <c r="D26" s="82"/>
      <c r="E26" s="90" t="s">
        <v>126</v>
      </c>
      <c r="F26" s="91"/>
      <c r="G26" s="41" t="s">
        <v>136</v>
      </c>
      <c r="H26" s="74"/>
      <c r="I26" s="40"/>
      <c r="J26" s="40">
        <f>I26-H26</f>
        <v>0</v>
      </c>
      <c r="K26" s="40">
        <v>550000</v>
      </c>
      <c r="L26" s="40">
        <v>550000</v>
      </c>
      <c r="M26" s="75" t="s">
        <v>138</v>
      </c>
    </row>
    <row r="27" spans="1:13" ht="11.25" customHeight="1" x14ac:dyDescent="0.25">
      <c r="A27" s="76"/>
      <c r="B27" s="79"/>
      <c r="C27" s="83"/>
      <c r="D27" s="84"/>
      <c r="E27" s="92"/>
      <c r="F27" s="93"/>
      <c r="G27" s="41" t="s">
        <v>128</v>
      </c>
      <c r="H27" s="74"/>
      <c r="I27" s="40"/>
      <c r="J27" s="40"/>
      <c r="K27" s="40"/>
      <c r="L27" s="40"/>
      <c r="M27" s="76"/>
    </row>
    <row r="28" spans="1:13" ht="20.25" customHeight="1" x14ac:dyDescent="0.25">
      <c r="A28" s="76"/>
      <c r="B28" s="79"/>
      <c r="C28" s="83"/>
      <c r="D28" s="84"/>
      <c r="E28" s="92"/>
      <c r="F28" s="93"/>
      <c r="G28" s="42" t="s">
        <v>129</v>
      </c>
      <c r="H28" s="74"/>
      <c r="I28" s="40"/>
      <c r="J28" s="40"/>
      <c r="K28" s="40"/>
      <c r="L28" s="40"/>
      <c r="M28" s="76"/>
    </row>
    <row r="29" spans="1:13" ht="27" customHeight="1" x14ac:dyDescent="0.25">
      <c r="A29" s="76"/>
      <c r="B29" s="79"/>
      <c r="C29" s="83"/>
      <c r="D29" s="84"/>
      <c r="E29" s="92"/>
      <c r="F29" s="93"/>
      <c r="G29" s="42" t="s">
        <v>130</v>
      </c>
      <c r="H29" s="74"/>
      <c r="I29" s="40"/>
      <c r="J29" s="40"/>
      <c r="K29" s="40"/>
      <c r="L29" s="40"/>
      <c r="M29" s="76"/>
    </row>
    <row r="30" spans="1:13" ht="17.25" customHeight="1" x14ac:dyDescent="0.25">
      <c r="A30" s="76"/>
      <c r="B30" s="79"/>
      <c r="C30" s="83"/>
      <c r="D30" s="84"/>
      <c r="E30" s="92"/>
      <c r="F30" s="93"/>
      <c r="G30" s="42" t="s">
        <v>137</v>
      </c>
      <c r="H30" s="74"/>
      <c r="I30" s="40"/>
      <c r="J30" s="40">
        <f>I30-H30</f>
        <v>0</v>
      </c>
      <c r="K30" s="40">
        <v>550000</v>
      </c>
      <c r="L30" s="40">
        <v>550000</v>
      </c>
      <c r="M30" s="76"/>
    </row>
    <row r="31" spans="1:13" ht="19.5" customHeight="1" thickBot="1" x14ac:dyDescent="0.3">
      <c r="A31" s="77"/>
      <c r="B31" s="80"/>
      <c r="C31" s="85"/>
      <c r="D31" s="86"/>
      <c r="E31" s="94"/>
      <c r="F31" s="95"/>
      <c r="G31" s="46" t="s">
        <v>132</v>
      </c>
      <c r="H31" s="44"/>
      <c r="I31" s="44"/>
      <c r="J31" s="44"/>
      <c r="K31" s="44"/>
      <c r="L31" s="44"/>
      <c r="M31" s="77"/>
    </row>
    <row r="32" spans="1:13" ht="21" customHeight="1" x14ac:dyDescent="0.25">
      <c r="A32" s="75">
        <v>5</v>
      </c>
      <c r="B32" s="101" t="s">
        <v>143</v>
      </c>
      <c r="C32" s="81" t="s">
        <v>135</v>
      </c>
      <c r="D32" s="82"/>
      <c r="E32" s="104" t="s">
        <v>126</v>
      </c>
      <c r="F32" s="105"/>
      <c r="G32" s="41" t="s">
        <v>136</v>
      </c>
      <c r="H32" s="74">
        <v>140000</v>
      </c>
      <c r="I32" s="40">
        <v>140000</v>
      </c>
      <c r="J32" s="40">
        <f>I32-H32</f>
        <v>0</v>
      </c>
      <c r="K32" s="40">
        <v>140000</v>
      </c>
      <c r="L32" s="40">
        <v>140000</v>
      </c>
      <c r="M32" s="75" t="s">
        <v>144</v>
      </c>
    </row>
    <row r="33" spans="1:13" ht="16.5" customHeight="1" x14ac:dyDescent="0.25">
      <c r="A33" s="76"/>
      <c r="B33" s="102"/>
      <c r="C33" s="83"/>
      <c r="D33" s="84"/>
      <c r="E33" s="106"/>
      <c r="F33" s="107"/>
      <c r="G33" s="41" t="s">
        <v>128</v>
      </c>
      <c r="H33" s="74"/>
      <c r="I33" s="40"/>
      <c r="J33" s="40"/>
      <c r="K33" s="40"/>
      <c r="L33" s="40"/>
      <c r="M33" s="76"/>
    </row>
    <row r="34" spans="1:13" ht="34.5" customHeight="1" x14ac:dyDescent="0.25">
      <c r="A34" s="76"/>
      <c r="B34" s="102"/>
      <c r="C34" s="83"/>
      <c r="D34" s="84"/>
      <c r="E34" s="106"/>
      <c r="F34" s="107"/>
      <c r="G34" s="42" t="s">
        <v>129</v>
      </c>
      <c r="H34" s="74"/>
      <c r="I34" s="40"/>
      <c r="J34" s="40"/>
      <c r="K34" s="40"/>
      <c r="L34" s="40"/>
      <c r="M34" s="76"/>
    </row>
    <row r="35" spans="1:13" ht="20.100000000000001" customHeight="1" x14ac:dyDescent="0.25">
      <c r="A35" s="76"/>
      <c r="B35" s="102"/>
      <c r="C35" s="83"/>
      <c r="D35" s="84"/>
      <c r="E35" s="106"/>
      <c r="F35" s="107"/>
      <c r="G35" s="42" t="s">
        <v>130</v>
      </c>
      <c r="H35" s="74"/>
      <c r="I35" s="40"/>
      <c r="J35" s="40"/>
      <c r="K35" s="40"/>
      <c r="L35" s="40"/>
      <c r="M35" s="76"/>
    </row>
    <row r="36" spans="1:13" ht="20.100000000000001" customHeight="1" x14ac:dyDescent="0.25">
      <c r="A36" s="76"/>
      <c r="B36" s="102"/>
      <c r="C36" s="83"/>
      <c r="D36" s="84"/>
      <c r="E36" s="106"/>
      <c r="F36" s="107"/>
      <c r="G36" s="42" t="s">
        <v>131</v>
      </c>
      <c r="H36" s="74">
        <v>140000</v>
      </c>
      <c r="I36" s="40">
        <v>140000</v>
      </c>
      <c r="J36" s="40">
        <f>I36-H36</f>
        <v>0</v>
      </c>
      <c r="K36" s="40">
        <v>140000</v>
      </c>
      <c r="L36" s="40">
        <v>140000</v>
      </c>
      <c r="M36" s="76"/>
    </row>
    <row r="37" spans="1:13" ht="20.100000000000001" customHeight="1" thickBot="1" x14ac:dyDescent="0.3">
      <c r="A37" s="77"/>
      <c r="B37" s="103"/>
      <c r="C37" s="85"/>
      <c r="D37" s="86"/>
      <c r="E37" s="108"/>
      <c r="F37" s="109"/>
      <c r="G37" s="46" t="s">
        <v>132</v>
      </c>
      <c r="H37" s="44"/>
      <c r="I37" s="44"/>
      <c r="J37" s="44"/>
      <c r="K37" s="44"/>
      <c r="L37" s="44"/>
      <c r="M37" s="77"/>
    </row>
    <row r="38" spans="1:13" ht="27" customHeight="1" x14ac:dyDescent="0.25">
      <c r="A38" s="75">
        <v>6</v>
      </c>
      <c r="B38" s="78" t="s">
        <v>145</v>
      </c>
      <c r="C38" s="81" t="s">
        <v>135</v>
      </c>
      <c r="D38" s="82"/>
      <c r="E38" s="81" t="s">
        <v>126</v>
      </c>
      <c r="F38" s="82"/>
      <c r="G38" s="41" t="s">
        <v>136</v>
      </c>
      <c r="H38" s="74">
        <v>720000</v>
      </c>
      <c r="I38" s="40">
        <v>1020000</v>
      </c>
      <c r="J38" s="40">
        <f>I38-H38</f>
        <v>300000</v>
      </c>
      <c r="K38" s="40">
        <v>720000</v>
      </c>
      <c r="L38" s="40">
        <v>720000</v>
      </c>
      <c r="M38" s="75" t="s">
        <v>146</v>
      </c>
    </row>
    <row r="39" spans="1:13" ht="16.5" customHeight="1" x14ac:dyDescent="0.25">
      <c r="A39" s="76"/>
      <c r="B39" s="79"/>
      <c r="C39" s="83"/>
      <c r="D39" s="84"/>
      <c r="E39" s="83"/>
      <c r="F39" s="84"/>
      <c r="G39" s="41" t="s">
        <v>128</v>
      </c>
      <c r="H39" s="74"/>
      <c r="I39" s="40"/>
      <c r="J39" s="40"/>
      <c r="K39" s="40"/>
      <c r="L39" s="40"/>
      <c r="M39" s="76"/>
    </row>
    <row r="40" spans="1:13" ht="28.5" customHeight="1" x14ac:dyDescent="0.25">
      <c r="A40" s="76"/>
      <c r="B40" s="79"/>
      <c r="C40" s="83"/>
      <c r="D40" s="84"/>
      <c r="E40" s="83"/>
      <c r="F40" s="84"/>
      <c r="G40" s="42" t="s">
        <v>129</v>
      </c>
      <c r="H40" s="74"/>
      <c r="I40" s="40"/>
      <c r="J40" s="40"/>
      <c r="K40" s="40"/>
      <c r="L40" s="40"/>
      <c r="M40" s="76"/>
    </row>
    <row r="41" spans="1:13" ht="18.75" customHeight="1" x14ac:dyDescent="0.25">
      <c r="A41" s="76"/>
      <c r="B41" s="79"/>
      <c r="C41" s="83"/>
      <c r="D41" s="84"/>
      <c r="E41" s="83"/>
      <c r="F41" s="84"/>
      <c r="G41" s="42" t="s">
        <v>130</v>
      </c>
      <c r="H41" s="74"/>
      <c r="I41" s="40"/>
      <c r="J41" s="40"/>
      <c r="K41" s="40"/>
      <c r="L41" s="40"/>
      <c r="M41" s="76"/>
    </row>
    <row r="42" spans="1:13" ht="18.75" customHeight="1" x14ac:dyDescent="0.25">
      <c r="A42" s="76"/>
      <c r="B42" s="79"/>
      <c r="C42" s="83"/>
      <c r="D42" s="84"/>
      <c r="E42" s="83"/>
      <c r="F42" s="84"/>
      <c r="G42" s="42" t="s">
        <v>131</v>
      </c>
      <c r="H42" s="74">
        <v>720000</v>
      </c>
      <c r="I42" s="40">
        <v>1020000</v>
      </c>
      <c r="J42" s="40">
        <f>I42-H42</f>
        <v>300000</v>
      </c>
      <c r="K42" s="40">
        <v>720000</v>
      </c>
      <c r="L42" s="40">
        <v>720000</v>
      </c>
      <c r="M42" s="76"/>
    </row>
    <row r="43" spans="1:13" ht="33" customHeight="1" thickBot="1" x14ac:dyDescent="0.3">
      <c r="A43" s="77"/>
      <c r="B43" s="80"/>
      <c r="C43" s="85"/>
      <c r="D43" s="86"/>
      <c r="E43" s="85"/>
      <c r="F43" s="86"/>
      <c r="G43" s="46" t="s">
        <v>132</v>
      </c>
      <c r="H43" s="44"/>
      <c r="I43" s="44"/>
      <c r="J43" s="44"/>
      <c r="K43" s="44"/>
      <c r="L43" s="44"/>
      <c r="M43" s="77"/>
    </row>
    <row r="44" spans="1:13" ht="27" customHeight="1" x14ac:dyDescent="0.25">
      <c r="A44" s="75">
        <v>6</v>
      </c>
      <c r="B44" s="78" t="s">
        <v>159</v>
      </c>
      <c r="C44" s="81" t="s">
        <v>140</v>
      </c>
      <c r="D44" s="82"/>
      <c r="E44" s="81" t="s">
        <v>126</v>
      </c>
      <c r="F44" s="82"/>
      <c r="G44" s="41" t="s">
        <v>136</v>
      </c>
      <c r="H44" s="74">
        <f>H48</f>
        <v>1015000</v>
      </c>
      <c r="I44" s="57">
        <f>I48</f>
        <v>1015000</v>
      </c>
      <c r="J44" s="57">
        <f>I44-H44</f>
        <v>0</v>
      </c>
      <c r="K44" s="57">
        <v>720000</v>
      </c>
      <c r="L44" s="57">
        <v>720000</v>
      </c>
      <c r="M44" s="75" t="s">
        <v>146</v>
      </c>
    </row>
    <row r="45" spans="1:13" ht="16.5" customHeight="1" x14ac:dyDescent="0.25">
      <c r="A45" s="76"/>
      <c r="B45" s="79"/>
      <c r="C45" s="83"/>
      <c r="D45" s="84"/>
      <c r="E45" s="83"/>
      <c r="F45" s="84"/>
      <c r="G45" s="41" t="s">
        <v>128</v>
      </c>
      <c r="H45" s="74"/>
      <c r="I45" s="57"/>
      <c r="J45" s="57"/>
      <c r="K45" s="57"/>
      <c r="L45" s="57"/>
      <c r="M45" s="76"/>
    </row>
    <row r="46" spans="1:13" ht="28.5" customHeight="1" x14ac:dyDescent="0.25">
      <c r="A46" s="76"/>
      <c r="B46" s="79"/>
      <c r="C46" s="83"/>
      <c r="D46" s="84"/>
      <c r="E46" s="83"/>
      <c r="F46" s="84"/>
      <c r="G46" s="42" t="s">
        <v>129</v>
      </c>
      <c r="H46" s="74"/>
      <c r="I46" s="57"/>
      <c r="J46" s="57"/>
      <c r="K46" s="57"/>
      <c r="L46" s="57"/>
      <c r="M46" s="76"/>
    </row>
    <row r="47" spans="1:13" ht="18.75" customHeight="1" x14ac:dyDescent="0.25">
      <c r="A47" s="76"/>
      <c r="B47" s="79"/>
      <c r="C47" s="83"/>
      <c r="D47" s="84"/>
      <c r="E47" s="83"/>
      <c r="F47" s="84"/>
      <c r="G47" s="42" t="s">
        <v>130</v>
      </c>
      <c r="H47" s="74"/>
      <c r="I47" s="57"/>
      <c r="J47" s="57"/>
      <c r="K47" s="57"/>
      <c r="L47" s="57"/>
      <c r="M47" s="76"/>
    </row>
    <row r="48" spans="1:13" ht="26.25" customHeight="1" x14ac:dyDescent="0.25">
      <c r="A48" s="76"/>
      <c r="B48" s="79"/>
      <c r="C48" s="83"/>
      <c r="D48" s="84"/>
      <c r="E48" s="83"/>
      <c r="F48" s="84"/>
      <c r="G48" s="42" t="s">
        <v>131</v>
      </c>
      <c r="H48" s="74">
        <v>1015000</v>
      </c>
      <c r="I48" s="57">
        <v>1015000</v>
      </c>
      <c r="J48" s="57">
        <f>I48-H48</f>
        <v>0</v>
      </c>
      <c r="K48" s="57">
        <v>720000</v>
      </c>
      <c r="L48" s="57">
        <v>720000</v>
      </c>
      <c r="M48" s="76"/>
    </row>
    <row r="49" spans="1:13" ht="17.25" customHeight="1" thickBot="1" x14ac:dyDescent="0.3">
      <c r="A49" s="77"/>
      <c r="B49" s="80"/>
      <c r="C49" s="85"/>
      <c r="D49" s="86"/>
      <c r="E49" s="85"/>
      <c r="F49" s="86"/>
      <c r="G49" s="46" t="s">
        <v>132</v>
      </c>
      <c r="H49" s="44"/>
      <c r="I49" s="44"/>
      <c r="J49" s="44"/>
      <c r="K49" s="44"/>
      <c r="L49" s="44"/>
      <c r="M49" s="77"/>
    </row>
    <row r="50" spans="1:13" ht="26.25" customHeight="1" x14ac:dyDescent="0.25">
      <c r="A50" s="75">
        <v>7</v>
      </c>
      <c r="B50" s="101" t="s">
        <v>147</v>
      </c>
      <c r="C50" s="81" t="s">
        <v>148</v>
      </c>
      <c r="D50" s="82"/>
      <c r="E50" s="81" t="s">
        <v>126</v>
      </c>
      <c r="F50" s="82"/>
      <c r="G50" s="41" t="s">
        <v>136</v>
      </c>
      <c r="H50" s="74">
        <v>930000</v>
      </c>
      <c r="I50" s="40">
        <v>930000</v>
      </c>
      <c r="J50" s="40">
        <f>I50-H50</f>
        <v>0</v>
      </c>
      <c r="K50" s="40">
        <v>705421</v>
      </c>
      <c r="L50" s="40">
        <v>930000</v>
      </c>
      <c r="M50" s="75" t="s">
        <v>149</v>
      </c>
    </row>
    <row r="51" spans="1:13" ht="19.5" customHeight="1" x14ac:dyDescent="0.25">
      <c r="A51" s="76"/>
      <c r="B51" s="102"/>
      <c r="C51" s="83"/>
      <c r="D51" s="84"/>
      <c r="E51" s="83"/>
      <c r="F51" s="84"/>
      <c r="G51" s="41" t="s">
        <v>128</v>
      </c>
      <c r="H51" s="74"/>
      <c r="I51" s="40"/>
      <c r="J51" s="40"/>
      <c r="K51" s="40"/>
      <c r="L51" s="40"/>
      <c r="M51" s="76"/>
    </row>
    <row r="52" spans="1:13" ht="29.25" customHeight="1" x14ac:dyDescent="0.25">
      <c r="A52" s="76"/>
      <c r="B52" s="102"/>
      <c r="C52" s="83"/>
      <c r="D52" s="84"/>
      <c r="E52" s="83"/>
      <c r="F52" s="84"/>
      <c r="G52" s="42" t="s">
        <v>129</v>
      </c>
      <c r="H52" s="74"/>
      <c r="I52" s="40"/>
      <c r="J52" s="40"/>
      <c r="K52" s="40"/>
      <c r="L52" s="40"/>
      <c r="M52" s="76"/>
    </row>
    <row r="53" spans="1:13" ht="30" customHeight="1" x14ac:dyDescent="0.25">
      <c r="A53" s="76"/>
      <c r="B53" s="102"/>
      <c r="C53" s="83"/>
      <c r="D53" s="84"/>
      <c r="E53" s="83"/>
      <c r="F53" s="84"/>
      <c r="G53" s="42" t="s">
        <v>130</v>
      </c>
      <c r="H53" s="74"/>
      <c r="I53" s="40"/>
      <c r="J53" s="40"/>
      <c r="K53" s="40"/>
      <c r="L53" s="40"/>
      <c r="M53" s="76"/>
    </row>
    <row r="54" spans="1:13" ht="17.25" customHeight="1" x14ac:dyDescent="0.25">
      <c r="A54" s="76"/>
      <c r="B54" s="102"/>
      <c r="C54" s="83"/>
      <c r="D54" s="84"/>
      <c r="E54" s="83"/>
      <c r="F54" s="84"/>
      <c r="G54" s="42" t="s">
        <v>131</v>
      </c>
      <c r="H54" s="74">
        <v>930000</v>
      </c>
      <c r="I54" s="40">
        <v>930000</v>
      </c>
      <c r="J54" s="74">
        <f>I54-H54</f>
        <v>0</v>
      </c>
      <c r="K54" s="40">
        <v>705421</v>
      </c>
      <c r="L54" s="40">
        <v>930000</v>
      </c>
      <c r="M54" s="76"/>
    </row>
    <row r="55" spans="1:13" ht="16.5" customHeight="1" thickBot="1" x14ac:dyDescent="0.3">
      <c r="A55" s="77"/>
      <c r="B55" s="103"/>
      <c r="C55" s="85"/>
      <c r="D55" s="86"/>
      <c r="E55" s="85"/>
      <c r="F55" s="86"/>
      <c r="G55" s="46" t="s">
        <v>132</v>
      </c>
      <c r="H55" s="44"/>
      <c r="I55" s="44"/>
      <c r="J55" s="44"/>
      <c r="K55" s="44"/>
      <c r="L55" s="44"/>
      <c r="M55" s="77"/>
    </row>
    <row r="56" spans="1:13" ht="21" customHeight="1" x14ac:dyDescent="0.25">
      <c r="A56" s="75">
        <v>8</v>
      </c>
      <c r="B56" s="101" t="s">
        <v>150</v>
      </c>
      <c r="C56" s="81" t="s">
        <v>151</v>
      </c>
      <c r="D56" s="82"/>
      <c r="E56" s="81" t="s">
        <v>126</v>
      </c>
      <c r="F56" s="82"/>
      <c r="G56" s="41" t="s">
        <v>136</v>
      </c>
      <c r="H56" s="74">
        <v>450000</v>
      </c>
      <c r="I56" s="40">
        <v>450000</v>
      </c>
      <c r="J56" s="74">
        <f>I56-H56</f>
        <v>0</v>
      </c>
      <c r="K56" s="40">
        <v>450000</v>
      </c>
      <c r="L56" s="40">
        <v>500000</v>
      </c>
      <c r="M56" s="75" t="s">
        <v>152</v>
      </c>
    </row>
    <row r="57" spans="1:13" ht="15.75" customHeight="1" x14ac:dyDescent="0.25">
      <c r="A57" s="76"/>
      <c r="B57" s="102"/>
      <c r="C57" s="83"/>
      <c r="D57" s="84"/>
      <c r="E57" s="83"/>
      <c r="F57" s="84"/>
      <c r="G57" s="41" t="s">
        <v>128</v>
      </c>
      <c r="H57" s="74"/>
      <c r="I57" s="40"/>
      <c r="J57" s="40"/>
      <c r="K57" s="40"/>
      <c r="L57" s="40"/>
      <c r="M57" s="76"/>
    </row>
    <row r="58" spans="1:13" ht="19.5" customHeight="1" x14ac:dyDescent="0.25">
      <c r="A58" s="76"/>
      <c r="B58" s="102"/>
      <c r="C58" s="83"/>
      <c r="D58" s="84"/>
      <c r="E58" s="83"/>
      <c r="F58" s="84"/>
      <c r="G58" s="42" t="s">
        <v>129</v>
      </c>
      <c r="H58" s="74"/>
      <c r="I58" s="40"/>
      <c r="J58" s="40"/>
      <c r="K58" s="40"/>
      <c r="L58" s="40"/>
      <c r="M58" s="76"/>
    </row>
    <row r="59" spans="1:13" s="23" customFormat="1" ht="12.75" customHeight="1" x14ac:dyDescent="0.25">
      <c r="A59" s="76"/>
      <c r="B59" s="102"/>
      <c r="C59" s="83"/>
      <c r="D59" s="84"/>
      <c r="E59" s="83"/>
      <c r="F59" s="84"/>
      <c r="G59" s="42" t="s">
        <v>130</v>
      </c>
      <c r="H59" s="74"/>
      <c r="I59" s="40"/>
      <c r="J59" s="40"/>
      <c r="K59" s="40"/>
      <c r="L59" s="40"/>
      <c r="M59" s="76"/>
    </row>
    <row r="60" spans="1:13" ht="18.75" customHeight="1" x14ac:dyDescent="0.25">
      <c r="A60" s="76"/>
      <c r="B60" s="102"/>
      <c r="C60" s="83"/>
      <c r="D60" s="84"/>
      <c r="E60" s="83"/>
      <c r="F60" s="84"/>
      <c r="G60" s="42" t="s">
        <v>131</v>
      </c>
      <c r="H60" s="74">
        <v>450000</v>
      </c>
      <c r="I60" s="40">
        <v>450000</v>
      </c>
      <c r="J60" s="74">
        <f>I60-H60</f>
        <v>0</v>
      </c>
      <c r="K60" s="40">
        <v>450000</v>
      </c>
      <c r="L60" s="40">
        <v>500000</v>
      </c>
      <c r="M60" s="76"/>
    </row>
    <row r="61" spans="1:13" ht="20.25" customHeight="1" thickBot="1" x14ac:dyDescent="0.3">
      <c r="A61" s="77"/>
      <c r="B61" s="103"/>
      <c r="C61" s="85"/>
      <c r="D61" s="86"/>
      <c r="E61" s="85"/>
      <c r="F61" s="86"/>
      <c r="G61" s="46" t="s">
        <v>132</v>
      </c>
      <c r="H61" s="44"/>
      <c r="I61" s="44"/>
      <c r="J61" s="44"/>
      <c r="K61" s="44"/>
      <c r="L61" s="44"/>
      <c r="M61" s="77"/>
    </row>
    <row r="62" spans="1:13" ht="21" customHeight="1" x14ac:dyDescent="0.25">
      <c r="A62" s="75">
        <v>9</v>
      </c>
      <c r="B62" s="101" t="s">
        <v>160</v>
      </c>
      <c r="C62" s="81" t="s">
        <v>161</v>
      </c>
      <c r="D62" s="82"/>
      <c r="E62" s="81" t="s">
        <v>126</v>
      </c>
      <c r="F62" s="82"/>
      <c r="G62" s="41" t="s">
        <v>136</v>
      </c>
      <c r="H62" s="74">
        <v>900000</v>
      </c>
      <c r="I62" s="59">
        <v>900000</v>
      </c>
      <c r="J62" s="59">
        <f>I62-H62</f>
        <v>0</v>
      </c>
      <c r="K62" s="60"/>
      <c r="L62" s="59"/>
      <c r="M62" s="75" t="s">
        <v>162</v>
      </c>
    </row>
    <row r="63" spans="1:13" ht="15.75" customHeight="1" x14ac:dyDescent="0.25">
      <c r="A63" s="76"/>
      <c r="B63" s="102"/>
      <c r="C63" s="83"/>
      <c r="D63" s="84"/>
      <c r="E63" s="83"/>
      <c r="F63" s="84"/>
      <c r="G63" s="41" t="s">
        <v>128</v>
      </c>
      <c r="H63" s="74"/>
      <c r="I63" s="59"/>
      <c r="J63" s="59"/>
      <c r="K63" s="61"/>
      <c r="L63" s="59"/>
      <c r="M63" s="76"/>
    </row>
    <row r="64" spans="1:13" ht="19.5" customHeight="1" x14ac:dyDescent="0.25">
      <c r="A64" s="76"/>
      <c r="B64" s="102"/>
      <c r="C64" s="83"/>
      <c r="D64" s="84"/>
      <c r="E64" s="83"/>
      <c r="F64" s="84"/>
      <c r="G64" s="42" t="s">
        <v>129</v>
      </c>
      <c r="H64" s="74"/>
      <c r="I64" s="59"/>
      <c r="J64" s="59"/>
      <c r="K64" s="61"/>
      <c r="L64" s="59"/>
      <c r="M64" s="76"/>
    </row>
    <row r="65" spans="1:17" s="23" customFormat="1" ht="12.75" customHeight="1" x14ac:dyDescent="0.25">
      <c r="A65" s="76"/>
      <c r="B65" s="102"/>
      <c r="C65" s="83"/>
      <c r="D65" s="84"/>
      <c r="E65" s="83"/>
      <c r="F65" s="84"/>
      <c r="G65" s="42" t="s">
        <v>130</v>
      </c>
      <c r="H65" s="74"/>
      <c r="I65" s="59"/>
      <c r="J65" s="59"/>
      <c r="K65" s="62"/>
      <c r="L65" s="59"/>
      <c r="M65" s="76"/>
    </row>
    <row r="66" spans="1:17" ht="18.75" customHeight="1" x14ac:dyDescent="0.25">
      <c r="A66" s="76"/>
      <c r="B66" s="102"/>
      <c r="C66" s="83"/>
      <c r="D66" s="84"/>
      <c r="E66" s="83"/>
      <c r="F66" s="84"/>
      <c r="G66" s="42" t="s">
        <v>131</v>
      </c>
      <c r="H66" s="74">
        <v>900000</v>
      </c>
      <c r="I66" s="59">
        <v>900000</v>
      </c>
      <c r="J66" s="59">
        <f>I66-H66</f>
        <v>0</v>
      </c>
      <c r="K66" s="61"/>
      <c r="L66" s="59"/>
      <c r="M66" s="76"/>
    </row>
    <row r="67" spans="1:17" ht="31.5" customHeight="1" thickBot="1" x14ac:dyDescent="0.3">
      <c r="A67" s="77"/>
      <c r="B67" s="103"/>
      <c r="C67" s="85"/>
      <c r="D67" s="86"/>
      <c r="E67" s="85"/>
      <c r="F67" s="86"/>
      <c r="G67" s="46" t="s">
        <v>132</v>
      </c>
      <c r="H67" s="44"/>
      <c r="I67" s="44"/>
      <c r="J67" s="44"/>
      <c r="K67" s="63"/>
      <c r="L67" s="44"/>
      <c r="M67" s="77"/>
    </row>
    <row r="68" spans="1:17" ht="21" customHeight="1" x14ac:dyDescent="0.25">
      <c r="A68" s="75">
        <v>10</v>
      </c>
      <c r="B68" s="101" t="s">
        <v>164</v>
      </c>
      <c r="C68" s="81" t="s">
        <v>151</v>
      </c>
      <c r="D68" s="82"/>
      <c r="E68" s="81" t="s">
        <v>126</v>
      </c>
      <c r="F68" s="82"/>
      <c r="G68" s="41" t="s">
        <v>136</v>
      </c>
      <c r="H68" s="74">
        <f>H72</f>
        <v>17000000</v>
      </c>
      <c r="I68" s="65">
        <f>I72</f>
        <v>19068964</v>
      </c>
      <c r="J68" s="71">
        <f>I68-H68</f>
        <v>2068964</v>
      </c>
      <c r="K68" s="65"/>
      <c r="L68" s="65"/>
      <c r="M68" s="75" t="s">
        <v>165</v>
      </c>
    </row>
    <row r="69" spans="1:17" ht="15.75" customHeight="1" x14ac:dyDescent="0.25">
      <c r="A69" s="76"/>
      <c r="B69" s="102"/>
      <c r="C69" s="83"/>
      <c r="D69" s="84"/>
      <c r="E69" s="83"/>
      <c r="F69" s="84"/>
      <c r="G69" s="41" t="s">
        <v>128</v>
      </c>
      <c r="H69" s="74"/>
      <c r="I69" s="65"/>
      <c r="J69" s="71"/>
      <c r="K69" s="65"/>
      <c r="L69" s="65"/>
      <c r="M69" s="76"/>
    </row>
    <row r="70" spans="1:17" ht="19.5" customHeight="1" x14ac:dyDescent="0.25">
      <c r="A70" s="76"/>
      <c r="B70" s="102"/>
      <c r="C70" s="83"/>
      <c r="D70" s="84"/>
      <c r="E70" s="83"/>
      <c r="F70" s="84"/>
      <c r="G70" s="42" t="s">
        <v>129</v>
      </c>
      <c r="H70" s="74"/>
      <c r="I70" s="65"/>
      <c r="J70" s="71"/>
      <c r="K70" s="65"/>
      <c r="L70" s="65"/>
      <c r="M70" s="76"/>
    </row>
    <row r="71" spans="1:17" s="23" customFormat="1" ht="12.75" customHeight="1" x14ac:dyDescent="0.25">
      <c r="A71" s="76"/>
      <c r="B71" s="102"/>
      <c r="C71" s="83"/>
      <c r="D71" s="84"/>
      <c r="E71" s="83"/>
      <c r="F71" s="84"/>
      <c r="G71" s="42" t="s">
        <v>130</v>
      </c>
      <c r="H71" s="74"/>
      <c r="I71" s="65"/>
      <c r="J71" s="71"/>
      <c r="K71" s="65"/>
      <c r="L71" s="65"/>
      <c r="M71" s="76"/>
    </row>
    <row r="72" spans="1:17" ht="18.75" customHeight="1" x14ac:dyDescent="0.25">
      <c r="A72" s="76"/>
      <c r="B72" s="102"/>
      <c r="C72" s="83"/>
      <c r="D72" s="84"/>
      <c r="E72" s="83"/>
      <c r="F72" s="84"/>
      <c r="G72" s="42" t="s">
        <v>131</v>
      </c>
      <c r="H72" s="74">
        <v>17000000</v>
      </c>
      <c r="I72" s="70">
        <v>19068964</v>
      </c>
      <c r="J72" s="71">
        <f>I72-H72</f>
        <v>2068964</v>
      </c>
      <c r="K72" s="65"/>
      <c r="L72" s="65"/>
      <c r="M72" s="76"/>
    </row>
    <row r="73" spans="1:17" ht="20.25" customHeight="1" thickBot="1" x14ac:dyDescent="0.3">
      <c r="A73" s="77"/>
      <c r="B73" s="103"/>
      <c r="C73" s="85"/>
      <c r="D73" s="86"/>
      <c r="E73" s="85"/>
      <c r="F73" s="86"/>
      <c r="G73" s="46" t="s">
        <v>132</v>
      </c>
      <c r="H73" s="44"/>
      <c r="I73" s="44"/>
      <c r="J73" s="44"/>
      <c r="K73" s="44"/>
      <c r="L73" s="44"/>
      <c r="M73" s="77"/>
    </row>
    <row r="74" spans="1:17" ht="32.25" customHeight="1" x14ac:dyDescent="0.25">
      <c r="A74" s="75"/>
      <c r="B74" s="81" t="s">
        <v>153</v>
      </c>
      <c r="C74" s="112"/>
      <c r="D74" s="113"/>
      <c r="E74" s="113"/>
      <c r="F74" s="114"/>
      <c r="G74" s="41" t="s">
        <v>136</v>
      </c>
      <c r="H74" s="71">
        <f>H78</f>
        <v>45492408</v>
      </c>
      <c r="I74" s="51">
        <f>I78</f>
        <v>47561372</v>
      </c>
      <c r="J74" s="51">
        <f t="shared" ref="J74:L74" si="0">J78</f>
        <v>2068964</v>
      </c>
      <c r="K74" s="51">
        <f t="shared" si="0"/>
        <v>18503061</v>
      </c>
      <c r="L74" s="51">
        <f t="shared" si="0"/>
        <v>18777640</v>
      </c>
      <c r="M74" s="75"/>
    </row>
    <row r="75" spans="1:17" ht="5.25" customHeight="1" x14ac:dyDescent="0.25">
      <c r="A75" s="76"/>
      <c r="B75" s="83"/>
      <c r="C75" s="115"/>
      <c r="D75" s="116"/>
      <c r="E75" s="116"/>
      <c r="F75" s="117"/>
      <c r="G75" s="41" t="s">
        <v>128</v>
      </c>
      <c r="H75" s="71"/>
      <c r="I75" s="45"/>
      <c r="J75" s="45"/>
      <c r="K75" s="45"/>
      <c r="L75" s="45"/>
      <c r="M75" s="76"/>
    </row>
    <row r="76" spans="1:17" ht="20.25" customHeight="1" x14ac:dyDescent="0.25">
      <c r="A76" s="76"/>
      <c r="B76" s="83"/>
      <c r="C76" s="115"/>
      <c r="D76" s="116"/>
      <c r="E76" s="116"/>
      <c r="F76" s="117"/>
      <c r="G76" s="42" t="s">
        <v>129</v>
      </c>
      <c r="H76" s="71"/>
      <c r="I76" s="45"/>
      <c r="J76" s="45"/>
      <c r="K76" s="45"/>
      <c r="L76" s="45"/>
      <c r="M76" s="76"/>
      <c r="Q76" t="s">
        <v>158</v>
      </c>
    </row>
    <row r="77" spans="1:17" ht="18" customHeight="1" x14ac:dyDescent="0.25">
      <c r="A77" s="76"/>
      <c r="B77" s="83"/>
      <c r="C77" s="115"/>
      <c r="D77" s="116"/>
      <c r="E77" s="116"/>
      <c r="F77" s="117"/>
      <c r="G77" s="42" t="s">
        <v>130</v>
      </c>
      <c r="H77" s="71"/>
      <c r="I77" s="45"/>
      <c r="J77" s="45"/>
      <c r="K77" s="45"/>
      <c r="L77" s="45"/>
      <c r="M77" s="76"/>
    </row>
    <row r="78" spans="1:17" ht="27.75" customHeight="1" x14ac:dyDescent="0.25">
      <c r="A78" s="76"/>
      <c r="B78" s="83"/>
      <c r="C78" s="115"/>
      <c r="D78" s="116"/>
      <c r="E78" s="116"/>
      <c r="F78" s="117"/>
      <c r="G78" s="42" t="s">
        <v>131</v>
      </c>
      <c r="H78" s="71">
        <f>H11+H18+H24+H30+H36+H42+H54+H60+H66+H48+H72</f>
        <v>45492408</v>
      </c>
      <c r="I78" s="64">
        <f>I11+I18+I24+I30+I36+I42+I54+I60+I66+I48+I72</f>
        <v>47561372</v>
      </c>
      <c r="J78" s="66">
        <f>I78-H78</f>
        <v>2068964</v>
      </c>
      <c r="K78" s="58">
        <f t="shared" ref="K78:L78" si="1">K11+K18+K24+K30+K36+K42+K54+K60+K66</f>
        <v>18503061</v>
      </c>
      <c r="L78" s="58">
        <f t="shared" si="1"/>
        <v>18777640</v>
      </c>
      <c r="M78" s="76"/>
    </row>
    <row r="79" spans="1:17" ht="12.75" customHeight="1" thickBot="1" x14ac:dyDescent="0.3">
      <c r="A79" s="77"/>
      <c r="B79" s="85"/>
      <c r="C79" s="118"/>
      <c r="D79" s="119"/>
      <c r="E79" s="119"/>
      <c r="F79" s="120"/>
      <c r="G79" s="46" t="s">
        <v>132</v>
      </c>
      <c r="H79" s="44"/>
      <c r="I79" s="44"/>
      <c r="J79" s="44"/>
      <c r="K79" s="44"/>
      <c r="L79" s="44"/>
      <c r="M79" s="77"/>
    </row>
    <row r="80" spans="1:17" ht="15" customHeight="1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</row>
    <row r="81" spans="1:12" ht="56.25" customHeight="1" x14ac:dyDescent="0.25">
      <c r="A81" s="48"/>
      <c r="C81" s="110" t="s">
        <v>163</v>
      </c>
      <c r="D81" s="111"/>
      <c r="E81" s="111"/>
      <c r="F81" s="111"/>
      <c r="G81" s="111"/>
      <c r="H81" s="111"/>
      <c r="I81" s="111"/>
      <c r="J81" s="111"/>
      <c r="K81" s="111"/>
      <c r="L81" s="111"/>
    </row>
    <row r="82" spans="1:12" ht="18.75" customHeight="1" x14ac:dyDescent="0.25">
      <c r="A82" s="48"/>
      <c r="F82"/>
    </row>
    <row r="83" spans="1:12" ht="30" customHeight="1" x14ac:dyDescent="0.25">
      <c r="A83" s="48"/>
      <c r="F83"/>
    </row>
    <row r="84" spans="1:12" ht="45" customHeight="1" x14ac:dyDescent="0.25">
      <c r="A84" s="48"/>
      <c r="F84"/>
    </row>
    <row r="85" spans="1:12" ht="49.5" customHeight="1" x14ac:dyDescent="0.25">
      <c r="F85"/>
    </row>
    <row r="86" spans="1:12" ht="39" customHeight="1" x14ac:dyDescent="0.25">
      <c r="F86"/>
    </row>
    <row r="87" spans="1:12" ht="32.25" customHeight="1" x14ac:dyDescent="0.25">
      <c r="F87"/>
    </row>
    <row r="88" spans="1:12" ht="50.25" customHeight="1" x14ac:dyDescent="0.25">
      <c r="F88"/>
    </row>
    <row r="89" spans="1:12" ht="13.5" customHeight="1" x14ac:dyDescent="0.25">
      <c r="F89"/>
    </row>
    <row r="90" spans="1:12" ht="17.25" customHeight="1" x14ac:dyDescent="0.25">
      <c r="F90"/>
    </row>
    <row r="91" spans="1:12" ht="17.25" customHeight="1" x14ac:dyDescent="0.25">
      <c r="F91"/>
    </row>
    <row r="92" spans="1:12" ht="17.25" customHeight="1" x14ac:dyDescent="0.25">
      <c r="F92"/>
    </row>
    <row r="93" spans="1:12" ht="16.5" customHeight="1" x14ac:dyDescent="0.25">
      <c r="F93"/>
    </row>
    <row r="94" spans="1:12" ht="16.5" customHeight="1" x14ac:dyDescent="0.25">
      <c r="F94"/>
    </row>
    <row r="95" spans="1:12" ht="16.5" customHeight="1" x14ac:dyDescent="0.25">
      <c r="F95"/>
    </row>
    <row r="96" spans="1:12" ht="20.100000000000001" customHeight="1" x14ac:dyDescent="0.25">
      <c r="F96"/>
    </row>
    <row r="97" spans="6:6" ht="20.100000000000001" customHeight="1" x14ac:dyDescent="0.25">
      <c r="F97"/>
    </row>
    <row r="98" spans="6:6" ht="20.100000000000001" customHeight="1" x14ac:dyDescent="0.25">
      <c r="F98"/>
    </row>
    <row r="99" spans="6:6" ht="20.100000000000001" customHeight="1" x14ac:dyDescent="0.25">
      <c r="F99"/>
    </row>
    <row r="100" spans="6:6" ht="18.75" customHeight="1" x14ac:dyDescent="0.25">
      <c r="F100"/>
    </row>
    <row r="101" spans="6:6" ht="20.25" customHeight="1" x14ac:dyDescent="0.25">
      <c r="F101"/>
    </row>
    <row r="102" spans="6:6" ht="20.100000000000001" customHeight="1" x14ac:dyDescent="0.25">
      <c r="F102"/>
    </row>
    <row r="103" spans="6:6" ht="20.100000000000001" customHeight="1" x14ac:dyDescent="0.25">
      <c r="F103"/>
    </row>
    <row r="104" spans="6:6" ht="25.5" customHeight="1" x14ac:dyDescent="0.25">
      <c r="F104"/>
    </row>
    <row r="105" spans="6:6" ht="20.100000000000001" customHeight="1" x14ac:dyDescent="0.25">
      <c r="F105"/>
    </row>
    <row r="106" spans="6:6" ht="29.25" customHeight="1" x14ac:dyDescent="0.25">
      <c r="F106"/>
    </row>
    <row r="107" spans="6:6" ht="17.25" customHeight="1" x14ac:dyDescent="0.25">
      <c r="F107"/>
    </row>
    <row r="108" spans="6:6" ht="20.25" customHeight="1" x14ac:dyDescent="0.25">
      <c r="F108"/>
    </row>
    <row r="109" spans="6:6" ht="14.25" customHeight="1" x14ac:dyDescent="0.25">
      <c r="F109"/>
    </row>
    <row r="110" spans="6:6" ht="18.75" customHeight="1" x14ac:dyDescent="0.25">
      <c r="F110"/>
    </row>
    <row r="111" spans="6:6" ht="16.5" customHeight="1" x14ac:dyDescent="0.25">
      <c r="F111"/>
    </row>
    <row r="112" spans="6:6" ht="14.25" customHeight="1" x14ac:dyDescent="0.25">
      <c r="F112"/>
    </row>
    <row r="113" spans="6:6" ht="14.25" customHeight="1" x14ac:dyDescent="0.25">
      <c r="F113"/>
    </row>
    <row r="114" spans="6:6" ht="14.25" customHeight="1" x14ac:dyDescent="0.25">
      <c r="F114"/>
    </row>
    <row r="115" spans="6:6" ht="14.25" customHeight="1" x14ac:dyDescent="0.25">
      <c r="F115"/>
    </row>
    <row r="116" spans="6:6" ht="27.75" customHeight="1" x14ac:dyDescent="0.25">
      <c r="F116"/>
    </row>
    <row r="117" spans="6:6" ht="12.75" customHeight="1" x14ac:dyDescent="0.25">
      <c r="F117"/>
    </row>
    <row r="118" spans="6:6" ht="41.25" customHeight="1" x14ac:dyDescent="0.25">
      <c r="F118"/>
    </row>
    <row r="119" spans="6:6" ht="45" customHeight="1" x14ac:dyDescent="0.25">
      <c r="F119"/>
    </row>
    <row r="120" spans="6:6" ht="29.25" customHeight="1" x14ac:dyDescent="0.25">
      <c r="F120"/>
    </row>
    <row r="121" spans="6:6" ht="48" customHeight="1" x14ac:dyDescent="0.25">
      <c r="F121"/>
    </row>
    <row r="122" spans="6:6" ht="16.5" customHeight="1" x14ac:dyDescent="0.25">
      <c r="F122"/>
    </row>
    <row r="123" spans="6:6" ht="18.75" customHeight="1" x14ac:dyDescent="0.25">
      <c r="F123"/>
    </row>
    <row r="124" spans="6:6" ht="18.75" customHeight="1" x14ac:dyDescent="0.25">
      <c r="F124"/>
    </row>
    <row r="125" spans="6:6" ht="18.75" customHeight="1" x14ac:dyDescent="0.25">
      <c r="F125"/>
    </row>
    <row r="126" spans="6:6" ht="18.75" customHeight="1" x14ac:dyDescent="0.25">
      <c r="F126"/>
    </row>
    <row r="127" spans="6:6" ht="18.75" customHeight="1" x14ac:dyDescent="0.25">
      <c r="F127"/>
    </row>
    <row r="128" spans="6:6" ht="18.75" customHeight="1" x14ac:dyDescent="0.25">
      <c r="F128"/>
    </row>
    <row r="129" spans="6:6" ht="18.75" customHeight="1" x14ac:dyDescent="0.25">
      <c r="F129"/>
    </row>
    <row r="130" spans="6:6" ht="18.75" customHeight="1" x14ac:dyDescent="0.25">
      <c r="F130"/>
    </row>
    <row r="131" spans="6:6" ht="18.75" customHeight="1" x14ac:dyDescent="0.25">
      <c r="F131"/>
    </row>
    <row r="132" spans="6:6" ht="92.25" customHeight="1" x14ac:dyDescent="0.25">
      <c r="F132"/>
    </row>
    <row r="133" spans="6:6" s="38" customFormat="1" ht="15" customHeight="1" x14ac:dyDescent="0.25"/>
    <row r="134" spans="6:6" ht="15.75" customHeight="1" x14ac:dyDescent="0.25">
      <c r="F134"/>
    </row>
    <row r="135" spans="6:6" ht="30.75" customHeight="1" x14ac:dyDescent="0.25">
      <c r="F135"/>
    </row>
    <row r="136" spans="6:6" ht="34.5" customHeight="1" x14ac:dyDescent="0.25">
      <c r="F136"/>
    </row>
    <row r="137" spans="6:6" ht="30" customHeight="1" x14ac:dyDescent="0.25">
      <c r="F137"/>
    </row>
    <row r="138" spans="6:6" ht="30" customHeight="1" x14ac:dyDescent="0.25">
      <c r="F138"/>
    </row>
    <row r="139" spans="6:6" s="38" customFormat="1" ht="18.75" customHeight="1" x14ac:dyDescent="0.25"/>
    <row r="140" spans="6:6" s="38" customFormat="1" ht="18.75" customHeight="1" x14ac:dyDescent="0.25"/>
    <row r="141" spans="6:6" ht="18.75" customHeight="1" x14ac:dyDescent="0.25">
      <c r="F141"/>
    </row>
    <row r="142" spans="6:6" ht="35.25" customHeight="1" x14ac:dyDescent="0.25">
      <c r="F142"/>
    </row>
    <row r="143" spans="6:6" ht="30" customHeight="1" x14ac:dyDescent="0.25">
      <c r="F143"/>
    </row>
    <row r="144" spans="6:6" ht="27" customHeight="1" x14ac:dyDescent="0.25">
      <c r="F144"/>
    </row>
    <row r="145" spans="6:6" s="23" customFormat="1" ht="15.75" customHeight="1" x14ac:dyDescent="0.25"/>
    <row r="146" spans="6:6" s="23" customFormat="1" ht="30.75" customHeight="1" x14ac:dyDescent="0.25"/>
    <row r="147" spans="6:6" s="23" customFormat="1" ht="33" customHeight="1" x14ac:dyDescent="0.25"/>
    <row r="148" spans="6:6" s="23" customFormat="1" ht="28.5" customHeight="1" x14ac:dyDescent="0.25"/>
    <row r="149" spans="6:6" s="23" customFormat="1" ht="33" customHeight="1" x14ac:dyDescent="0.25"/>
    <row r="150" spans="6:6" s="23" customFormat="1" ht="33" customHeight="1" x14ac:dyDescent="0.25"/>
    <row r="151" spans="6:6" ht="18" customHeight="1" x14ac:dyDescent="0.25">
      <c r="F151"/>
    </row>
    <row r="152" spans="6:6" ht="18.75" customHeight="1" x14ac:dyDescent="0.25">
      <c r="F152"/>
    </row>
    <row r="153" spans="6:6" ht="18" customHeight="1" x14ac:dyDescent="0.25">
      <c r="F153"/>
    </row>
    <row r="154" spans="6:6" ht="16.5" customHeight="1" x14ac:dyDescent="0.25">
      <c r="F154"/>
    </row>
    <row r="155" spans="6:6" ht="27" customHeight="1" x14ac:dyDescent="0.25">
      <c r="F155"/>
    </row>
    <row r="156" spans="6:6" ht="21" customHeight="1" x14ac:dyDescent="0.25">
      <c r="F156"/>
    </row>
    <row r="157" spans="6:6" ht="15" customHeight="1" x14ac:dyDescent="0.25">
      <c r="F157"/>
    </row>
    <row r="158" spans="6:6" ht="27.75" customHeight="1" x14ac:dyDescent="0.25">
      <c r="F158"/>
    </row>
    <row r="159" spans="6:6" ht="15" customHeight="1" x14ac:dyDescent="0.25">
      <c r="F159"/>
    </row>
    <row r="160" spans="6:6" ht="15" customHeight="1" x14ac:dyDescent="0.25">
      <c r="F160"/>
    </row>
    <row r="161" spans="6:6" ht="16.5" customHeight="1" x14ac:dyDescent="0.25">
      <c r="F161"/>
    </row>
    <row r="162" spans="6:6" ht="30.75" customHeight="1" x14ac:dyDescent="0.25">
      <c r="F162"/>
    </row>
    <row r="163" spans="6:6" ht="21" customHeight="1" x14ac:dyDescent="0.25">
      <c r="F163"/>
    </row>
    <row r="164" spans="6:6" ht="16.5" customHeight="1" x14ac:dyDescent="0.25">
      <c r="F164"/>
    </row>
    <row r="165" spans="6:6" ht="20.25" customHeight="1" x14ac:dyDescent="0.25">
      <c r="F165"/>
    </row>
    <row r="166" spans="6:6" ht="26.25" customHeight="1" x14ac:dyDescent="0.25">
      <c r="F166"/>
    </row>
    <row r="167" spans="6:6" ht="27.75" customHeight="1" x14ac:dyDescent="0.25">
      <c r="F167"/>
    </row>
    <row r="168" spans="6:6" ht="63.75" customHeight="1" x14ac:dyDescent="0.25">
      <c r="F168"/>
    </row>
    <row r="169" spans="6:6" ht="30" customHeight="1" x14ac:dyDescent="0.25">
      <c r="F169"/>
    </row>
  </sheetData>
  <mergeCells count="68">
    <mergeCell ref="C68:D73"/>
    <mergeCell ref="E68:F73"/>
    <mergeCell ref="M68:M73"/>
    <mergeCell ref="C81:L81"/>
    <mergeCell ref="A74:A79"/>
    <mergeCell ref="M74:M79"/>
    <mergeCell ref="B74:F79"/>
    <mergeCell ref="A68:A73"/>
    <mergeCell ref="B68:B73"/>
    <mergeCell ref="A56:A61"/>
    <mergeCell ref="B56:B61"/>
    <mergeCell ref="C56:D61"/>
    <mergeCell ref="E56:F61"/>
    <mergeCell ref="M56:M61"/>
    <mergeCell ref="A62:A67"/>
    <mergeCell ref="B62:B67"/>
    <mergeCell ref="C62:D67"/>
    <mergeCell ref="E62:F67"/>
    <mergeCell ref="M62:M67"/>
    <mergeCell ref="A50:A55"/>
    <mergeCell ref="B50:B55"/>
    <mergeCell ref="C50:D55"/>
    <mergeCell ref="E50:F55"/>
    <mergeCell ref="M50:M55"/>
    <mergeCell ref="A38:A43"/>
    <mergeCell ref="B38:B43"/>
    <mergeCell ref="C38:D43"/>
    <mergeCell ref="E38:F43"/>
    <mergeCell ref="M38:M43"/>
    <mergeCell ref="B26:B31"/>
    <mergeCell ref="C26:D31"/>
    <mergeCell ref="E26:F31"/>
    <mergeCell ref="M26:M31"/>
    <mergeCell ref="A32:A37"/>
    <mergeCell ref="B32:B37"/>
    <mergeCell ref="C32:D37"/>
    <mergeCell ref="E32:F37"/>
    <mergeCell ref="M32:M37"/>
    <mergeCell ref="A26:A31"/>
    <mergeCell ref="M14:M19"/>
    <mergeCell ref="A20:A25"/>
    <mergeCell ref="B20:B25"/>
    <mergeCell ref="C20:D25"/>
    <mergeCell ref="E20:F25"/>
    <mergeCell ref="M20:M25"/>
    <mergeCell ref="A14:A19"/>
    <mergeCell ref="B14:B19"/>
    <mergeCell ref="C14:D19"/>
    <mergeCell ref="E14:F19"/>
    <mergeCell ref="A1:M2"/>
    <mergeCell ref="A3:M3"/>
    <mergeCell ref="M5:M6"/>
    <mergeCell ref="A7:A13"/>
    <mergeCell ref="C7:D13"/>
    <mergeCell ref="E7:F13"/>
    <mergeCell ref="M7:M13"/>
    <mergeCell ref="B8:B13"/>
    <mergeCell ref="A5:A6"/>
    <mergeCell ref="B5:B6"/>
    <mergeCell ref="C5:D6"/>
    <mergeCell ref="E5:F6"/>
    <mergeCell ref="G5:G6"/>
    <mergeCell ref="H5:L5"/>
    <mergeCell ref="A44:A49"/>
    <mergeCell ref="B44:B49"/>
    <mergeCell ref="C44:D49"/>
    <mergeCell ref="E44:F49"/>
    <mergeCell ref="M44:M49"/>
  </mergeCells>
  <pageMargins left="0.23622047244094491" right="0.23622047244094491" top="0" bottom="0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122" t="s">
        <v>92</v>
      </c>
      <c r="F1" s="122"/>
    </row>
    <row r="2" spans="1:7" ht="15.75" x14ac:dyDescent="0.25">
      <c r="A2" s="31"/>
      <c r="B2" s="31"/>
      <c r="C2" s="31"/>
      <c r="D2" s="31"/>
      <c r="E2" s="122" t="s">
        <v>93</v>
      </c>
      <c r="F2" s="122"/>
    </row>
    <row r="3" spans="1:7" ht="15.75" x14ac:dyDescent="0.25">
      <c r="A3" s="31"/>
      <c r="B3" s="31"/>
      <c r="C3" s="31"/>
      <c r="D3" s="31"/>
      <c r="E3" s="123" t="s">
        <v>94</v>
      </c>
      <c r="F3" s="123"/>
    </row>
    <row r="4" spans="1:7" ht="18.75" x14ac:dyDescent="0.3">
      <c r="A4" s="87" t="s">
        <v>111</v>
      </c>
      <c r="B4" s="87"/>
      <c r="C4" s="87"/>
      <c r="D4" s="87"/>
      <c r="E4" s="87"/>
      <c r="F4" s="87"/>
    </row>
    <row r="5" spans="1:7" ht="18.75" x14ac:dyDescent="0.25">
      <c r="A5" s="124" t="s">
        <v>110</v>
      </c>
      <c r="B5" s="124"/>
      <c r="C5" s="124"/>
      <c r="D5" s="124"/>
      <c r="E5" s="124"/>
      <c r="F5" s="124"/>
    </row>
    <row r="6" spans="1:7" ht="18.75" x14ac:dyDescent="0.25">
      <c r="A6" s="125" t="s">
        <v>112</v>
      </c>
      <c r="B6" s="125"/>
      <c r="C6" s="125"/>
      <c r="D6" s="125"/>
      <c r="E6" s="125"/>
      <c r="F6" s="125"/>
    </row>
    <row r="7" spans="1:7" ht="31.5" x14ac:dyDescent="0.25">
      <c r="A7" s="121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121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>D12+D13+D14+D15+D16+D17</f>
        <v>2280000</v>
      </c>
      <c r="E11" s="4">
        <f>E12+E13+E14+E15+E16+E17</f>
        <v>2885882</v>
      </c>
      <c r="F11" s="4">
        <f>F12+F13+F14+F15+F16+F17</f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>SUM(D18:D21)</f>
        <v>2280000</v>
      </c>
      <c r="E17" s="4">
        <f>SUM(E18:E21)</f>
        <v>2389000</v>
      </c>
      <c r="F17" s="4">
        <f>SUM(F18:F21)</f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>D31+D32+D33+D34+D35+D36+D37+D38+D39+D40+D41</f>
        <v>5038000</v>
      </c>
      <c r="E30" s="4">
        <f>E31+E32+E33+E34+E35+E36+E37+E38+E39+E40+E41</f>
        <v>5657000</v>
      </c>
      <c r="F30" s="4">
        <f>F31+F32+F33+F34+F35+F36+F37+F38+F39+F40+F41</f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>D43+D44+D45+D46+D47+D48</f>
        <v>1300911</v>
      </c>
      <c r="E42" s="4">
        <f>E43+E44+E45+E46+E47+E48</f>
        <v>1325178</v>
      </c>
      <c r="F42" s="4">
        <f>F43+F44+F45+F46+F47+F48</f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>D51+D52+D53+D54+D55+D56+D57</f>
        <v>240961</v>
      </c>
      <c r="E50" s="4">
        <f>E51+E52+E53+E54+E55+E56+E57</f>
        <v>261040</v>
      </c>
      <c r="F50" s="4">
        <f>F51+F52+F53+F54+F55+F56+F57</f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>D59+D60+D61</f>
        <v>902764</v>
      </c>
      <c r="E58" s="4">
        <f>E59+E60+E61</f>
        <v>900661</v>
      </c>
      <c r="F58" s="4">
        <f>F59+F60+F61</f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>D62+D63+D64+D65+D66+D67+D68+D69+D70+D71+D72+D73+D74+D76+D77</f>
        <v>852764</v>
      </c>
      <c r="E61" s="4">
        <f>E62+E63+E64+E65+E66+E67+E68+E69+E70+E71+E72+E73+E74+E76+E77</f>
        <v>900661</v>
      </c>
      <c r="F61" s="4">
        <f>F62+F63+F64+F65+F66+F67+F68+F69+F70+F71+F72+F73+F74+F76+F77</f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>D79</f>
        <v>90000</v>
      </c>
      <c r="E78" s="4">
        <f>E79</f>
        <v>100000</v>
      </c>
      <c r="F78" s="4">
        <f>F79</f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>D81+D82+D83+D84</f>
        <v>10710000</v>
      </c>
      <c r="E80" s="4">
        <f>E81+E82+E83+E84</f>
        <v>0</v>
      </c>
      <c r="F80" s="4">
        <f>F81+F82+F83+F84</f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>C86+C87+C92+C93</f>
        <v>3411158</v>
      </c>
      <c r="D85" s="4">
        <f>D86+D87+D92+D93</f>
        <v>5000000</v>
      </c>
      <c r="E85" s="4">
        <f>E86+E87+E92+E93</f>
        <v>1300000</v>
      </c>
      <c r="F85" s="4">
        <f>F86+F87+F92+F93</f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>D88+D89+D90</f>
        <v>2000000</v>
      </c>
      <c r="E87" s="8">
        <f>E88+E89+E90</f>
        <v>1300000</v>
      </c>
      <c r="F87" s="8">
        <f>F88+F89+F90</f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>D94+D95</f>
        <v>3000000</v>
      </c>
      <c r="E93" s="8">
        <f>E94+E95</f>
        <v>0</v>
      </c>
      <c r="F93" s="8">
        <f>F94+F95</f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>D97</f>
        <v>0</v>
      </c>
      <c r="E96" s="4">
        <f>E97</f>
        <v>0</v>
      </c>
      <c r="F96" s="4">
        <f>F97</f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>D99+D100+D101</f>
        <v>300000</v>
      </c>
      <c r="E98" s="4">
        <f>E99+E100+E101</f>
        <v>300000</v>
      </c>
      <c r="F98" s="4">
        <f>F99+F100+F101</f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>C103+C104+C105+C106+C108+C109+C110+C111+C112+C113</f>
        <v>2010000</v>
      </c>
      <c r="D102" s="4">
        <f>D103+D104+D105+D106+D108+D109+D110+D111+D112+D113</f>
        <v>3785000</v>
      </c>
      <c r="E102" s="4">
        <f>E103+E104+E105+E106+E108+E109+E110+E111+E112+E113</f>
        <v>4395000</v>
      </c>
      <c r="F102" s="4">
        <f>F103+F104+F105+F106+F108+F109+F110+F111+F112+F113</f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2026-05-04T08:03:49Z</dcterms:modified>
</cp:coreProperties>
</file>