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activeTab="2"/>
  </bookViews>
  <sheets>
    <sheet name="додаток 1" sheetId="17" r:id="rId1"/>
    <sheet name="додаток 3" sheetId="9" r:id="rId2"/>
    <sheet name="додаток 4" sheetId="14" r:id="rId3"/>
    <sheet name="додаток 6" sheetId="7" r:id="rId4"/>
  </sheets>
  <definedNames>
    <definedName name="_xlnm.Print_Area" localSheetId="1">'додаток 3'!$A$1:$P$107</definedName>
    <definedName name="_xlnm.Print_Area" localSheetId="2">'додаток 4'!$A$1:$E$86</definedName>
  </definedNames>
  <calcPr calcId="145621"/>
</workbook>
</file>

<file path=xl/calcChain.xml><?xml version="1.0" encoding="utf-8"?>
<calcChain xmlns="http://schemas.openxmlformats.org/spreadsheetml/2006/main">
  <c r="D25" i="14" l="1"/>
  <c r="G90" i="7"/>
  <c r="G89" i="7"/>
  <c r="H88" i="7"/>
  <c r="H85" i="7" s="1"/>
  <c r="H78" i="7" s="1"/>
  <c r="H77" i="7" s="1"/>
  <c r="G87" i="7"/>
  <c r="G86" i="7"/>
  <c r="J85" i="7"/>
  <c r="J78" i="7" s="1"/>
  <c r="J77" i="7" s="1"/>
  <c r="I85" i="7"/>
  <c r="G84" i="7"/>
  <c r="G83" i="7"/>
  <c r="G82" i="7"/>
  <c r="G81" i="7"/>
  <c r="G80" i="7"/>
  <c r="J79" i="7"/>
  <c r="I79" i="7"/>
  <c r="H79" i="7"/>
  <c r="G79" i="7"/>
  <c r="I78" i="7"/>
  <c r="I77" i="7"/>
  <c r="G76" i="7"/>
  <c r="G75" i="7"/>
  <c r="J74" i="7"/>
  <c r="I74" i="7"/>
  <c r="G74" i="7" s="1"/>
  <c r="H74" i="7"/>
  <c r="J73" i="7"/>
  <c r="I73" i="7"/>
  <c r="G73" i="7" s="1"/>
  <c r="H73" i="7"/>
  <c r="G72" i="7"/>
  <c r="G71" i="7"/>
  <c r="G70" i="7"/>
  <c r="G69" i="7"/>
  <c r="G68" i="7"/>
  <c r="H67" i="7"/>
  <c r="H60" i="7" s="1"/>
  <c r="H59" i="7" s="1"/>
  <c r="G66" i="7"/>
  <c r="G65" i="7"/>
  <c r="G64" i="7"/>
  <c r="G63" i="7"/>
  <c r="G62" i="7"/>
  <c r="G61" i="7"/>
  <c r="J60" i="7"/>
  <c r="I60" i="7"/>
  <c r="J59" i="7"/>
  <c r="I59" i="7"/>
  <c r="G58" i="7"/>
  <c r="G57" i="7"/>
  <c r="G56" i="7"/>
  <c r="G55" i="7"/>
  <c r="G54" i="7"/>
  <c r="G50" i="7" s="1"/>
  <c r="G49" i="7" s="1"/>
  <c r="G53" i="7"/>
  <c r="G52" i="7"/>
  <c r="G51" i="7"/>
  <c r="J50" i="7"/>
  <c r="I50" i="7"/>
  <c r="H50" i="7"/>
  <c r="J49" i="7"/>
  <c r="I49" i="7"/>
  <c r="H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1" i="7" s="1"/>
  <c r="G20" i="7" s="1"/>
  <c r="G23" i="7"/>
  <c r="G22" i="7"/>
  <c r="J21" i="7"/>
  <c r="J20" i="7" s="1"/>
  <c r="I21" i="7"/>
  <c r="I20" i="7" s="1"/>
  <c r="H21" i="7"/>
  <c r="H20" i="7"/>
  <c r="G19" i="7"/>
  <c r="G18" i="7"/>
  <c r="G17" i="7"/>
  <c r="G16" i="7"/>
  <c r="G15" i="7"/>
  <c r="G14" i="7"/>
  <c r="G11" i="7" s="1"/>
  <c r="G10" i="7" s="1"/>
  <c r="G13" i="7"/>
  <c r="G12" i="7"/>
  <c r="J11" i="7"/>
  <c r="J10" i="7" s="1"/>
  <c r="J91" i="7" s="1"/>
  <c r="I11" i="7"/>
  <c r="I10" i="7" s="1"/>
  <c r="I91" i="7" s="1"/>
  <c r="H11" i="7"/>
  <c r="H10" i="7"/>
  <c r="H91" i="7" s="1"/>
  <c r="G67" i="7" l="1"/>
  <c r="G60" i="7" s="1"/>
  <c r="G59" i="7" s="1"/>
  <c r="G91" i="7" s="1"/>
  <c r="G88" i="7"/>
  <c r="G85" i="7" s="1"/>
  <c r="G78" i="7" s="1"/>
  <c r="G77" i="7" s="1"/>
  <c r="D53" i="14" l="1"/>
  <c r="D51" i="14"/>
  <c r="D44" i="14"/>
  <c r="D43" i="14"/>
  <c r="D82" i="14" s="1"/>
  <c r="D81" i="14" s="1"/>
  <c r="D34" i="14"/>
  <c r="D33" i="14" s="1"/>
  <c r="D37" i="14" s="1"/>
  <c r="D30" i="14"/>
  <c r="D28" i="14"/>
  <c r="D26" i="14"/>
  <c r="D23" i="14"/>
  <c r="D22" i="14" s="1"/>
  <c r="D20" i="14"/>
  <c r="D18" i="14"/>
  <c r="D16" i="14"/>
  <c r="D14" i="14"/>
  <c r="D12" i="14"/>
  <c r="D36" i="14" l="1"/>
  <c r="D35" i="14" s="1"/>
</calcChain>
</file>

<file path=xl/sharedStrings.xml><?xml version="1.0" encoding="utf-8"?>
<sst xmlns="http://schemas.openxmlformats.org/spreadsheetml/2006/main" count="1035" uniqueCount="492">
  <si>
    <t>0453600000</t>
  </si>
  <si>
    <t>(код бюджету)</t>
  </si>
  <si>
    <t>(грн)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</si>
  <si>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</si>
  <si>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</si>
  <si>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</si>
  <si>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</si>
  <si>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</si>
  <si>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</si>
  <si>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Інші субвенції з місцевого бюджету</t>
  </si>
  <si>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</si>
  <si>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</si>
  <si>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</si>
  <si>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</si>
  <si>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</si>
  <si>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</si>
  <si>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</si>
  <si>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</si>
  <si>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</si>
  <si>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</si>
  <si>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</si>
  <si>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</si>
  <si>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</si>
  <si>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</si>
  <si>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</si>
  <si>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</si>
  <si>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</si>
  <si>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</si>
  <si>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</si>
  <si>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</si>
  <si>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</si>
  <si>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</si>
  <si>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</si>
  <si>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</si>
  <si>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</si>
  <si>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</si>
  <si>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</si>
  <si>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</si>
  <si>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</si>
  <si>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</si>
  <si>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</si>
  <si>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</si>
  <si>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</si>
  <si>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</si>
  <si>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</si>
  <si>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</si>
  <si>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</si>
  <si>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</si>
  <si>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</si>
  <si>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</si>
  <si>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</si>
  <si>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</si>
  <si>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</si>
  <si>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</si>
  <si>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</si>
  <si>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</si>
  <si>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</si>
  <si>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</si>
  <si>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</si>
  <si>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</si>
  <si>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</si>
  <si>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</si>
  <si>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</si>
  <si>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</si>
  <si>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</si>
  <si>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</si>
  <si>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</si>
  <si>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</si>
  <si>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</si>
  <si>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</si>
  <si>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</si>
  <si>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</si>
  <si>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</si>
  <si>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</si>
  <si>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</si>
  <si>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</si>
  <si>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</si>
  <si>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</si>
  <si>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</si>
  <si>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</si>
  <si>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</si>
  <si>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</si>
  <si>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</si>
  <si>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</si>
  <si>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</si>
  <si>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</si>
  <si>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</si>
  <si>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</si>
  <si>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</si>
  <si>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</si>
  <si>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</si>
  <si>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</si>
  <si>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</si>
  <si>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</si>
  <si>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</si>
  <si>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</si>
  <si>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</si>
  <si>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</si>
  <si>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</si>
  <si>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</si>
  <si>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</si>
  <si>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</si>
  <si>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</si>
  <si>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</si>
  <si>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</si>
  <si>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</si>
  <si>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</si>
  <si>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</si>
  <si>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</si>
  <si>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</si>
  <si>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</si>
  <si>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</si>
  <si>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</si>
  <si>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</si>
  <si>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</si>
  <si>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</si>
  <si>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</si>
  <si>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</si>
  <si>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</si>
  <si>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</si>
  <si>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</si>
  <si>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</si>
  <si>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</si>
  <si>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</si>
  <si>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</si>
  <si>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</si>
  <si>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</si>
  <si>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</si>
  <si>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</si>
  <si>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</si>
  <si>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</si>
  <si>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</si>
  <si>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</si>
  <si>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</si>
  <si>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</si>
  <si>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</si>
  <si>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</si>
  <si>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</si>
  <si>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</si>
  <si>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</si>
  <si>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</si>
  <si>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</si>
  <si>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</si>
  <si>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</si>
  <si>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</si>
  <si>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</si>
  <si>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</si>
  <si>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</si>
  <si>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</si>
  <si>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</si>
  <si>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</si>
  <si>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</si>
  <si>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</si>
  <si>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</si>
  <si>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</si>
  <si>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</si>
  <si>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</si>
  <si>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</si>
  <si>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</si>
  <si>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</si>
  <si>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</si>
  <si>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</si>
  <si>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</si>
  <si>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</si>
  <si>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</si>
  <si>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</si>
  <si>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</si>
  <si>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</si>
  <si>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</si>
  <si>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</si>
  <si>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</si>
  <si>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</si>
  <si>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</si>
  <si>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</si>
  <si>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</si>
  <si>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</si>
  <si>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</si>
  <si>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</si>
  <si>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</si>
  <si>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</si>
  <si>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</si>
  <si>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</si>
  <si>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</si>
  <si>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</si>
  <si>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</si>
  <si>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</si>
  <si>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</si>
  <si>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</si>
  <si>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</si>
  <si>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</si>
  <si>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</si>
  <si>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</si>
  <si>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1217413</t>
  </si>
  <si>
    <t>7413</t>
  </si>
  <si>
    <t>0451</t>
  </si>
  <si>
    <t>Інші заходи у сфері автотранспорту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</si>
  <si>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</si>
  <si>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</si>
  <si>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</si>
  <si>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</si>
  <si>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</si>
  <si>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</si>
  <si>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</si>
  <si>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</si>
  <si>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</si>
  <si>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</si>
  <si>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</si>
  <si>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</si>
  <si>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</si>
  <si>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</si>
  <si>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</si>
  <si>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</si>
  <si>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</si>
  <si>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</si>
  <si>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</si>
  <si>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</si>
  <si>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</si>
  <si>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</si>
  <si>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</si>
  <si>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</si>
  <si>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</si>
  <si>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УСЬОГО</t>
  </si>
  <si>
    <t>Додаток 6</t>
  </si>
  <si>
    <t>Розподіл витрат міського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</si>
  <si>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</si>
  <si>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</si>
  <si>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</si>
  <si>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Програма  “Здоров’я населення Верхньодніпровщини на  період  2026 – 2030 роки”</t>
  </si>
  <si>
    <t>рішення Верхньодніпровської міської ради від 16.10.2025 № 2431-46/IX</t>
  </si>
  <si>
    <t>"Здоров’я населення Верхньодніпровщини на  період  2026-2030 роки"</t>
  </si>
  <si>
    <t>Програма розвитку земельних відносин та охорони земель на території Верхньодніпровської міської територіальної громади на 2026-2030 роки"</t>
  </si>
  <si>
    <t>рішення Верхньодніпровської міської ради від 16.10.2025 року №2429-46/ІХ</t>
  </si>
  <si>
    <t>Програма «Про затвердження Програми організації рятування людей на водних об’єктах Верхньодніпровської міської територіальної громади на 2026-2030 роки</t>
  </si>
  <si>
    <t>рішення сесії Верхньодніпровської міської ради від 16.10.2025  №2413-46/ІХ</t>
  </si>
  <si>
    <t>Цільова соціальна програма "Освіта Верхньодніпровщини до 2027р"</t>
  </si>
  <si>
    <t>Рішення Верхньодніпровської міської ради від 07.11.2024 року №1964-39/ІХ (зі змінами)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</si>
  <si>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роки"</t>
  </si>
  <si>
    <t>Рішення Верхньодніпровської міської ради від16.10.2025 року №2427-46/ІХ</t>
  </si>
  <si>
    <t>Програми розвитку та діяльності комунальної установи «Молодіжний центр відкритих можливостей» Верхньодніпровської міської ради на 2026-2028 роки</t>
  </si>
  <si>
    <t>рішення  Верхньодніпровської міської ради від 16.10.2025 № 2428-46/ІХ</t>
  </si>
  <si>
    <t>Програма оздоровлення та відпочинку дітей Верхньодніпровської міської територіальної громади на 2025-2026 роки</t>
  </si>
  <si>
    <t xml:space="preserve"> Рішення  Верхньодніпровської міської ради від 27.02.2025 року № 2056-42/IX</t>
  </si>
  <si>
    <t>рішення  Верхньодніпровської міської ради від 16.10.2025 № 2427-46/ІХ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</si>
  <si>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</t>
  </si>
  <si>
    <t>Довгострокова програма  фінансового забеспечення компенсаційних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2026-2030р</t>
  </si>
  <si>
    <t>рішення Верхньодніпровської міської ради №2423-46/ІХ  від 16.10.2025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</si>
  <si>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</si>
  <si>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Рішення Верхньодніпровської міської ради № 940-21/ІХ від 24.11.2022 (зі змінами)</t>
  </si>
  <si>
    <t>Рішення Верхньодніпровської міської ради №1627-33/ІХ від 18.04.2024 (зі змінами)</t>
  </si>
  <si>
    <t>Довгострокова програма фінансової підтримки громадських обєднань</t>
  </si>
  <si>
    <t>рішення Верхньодніпровської міської ради №625-13/ІХ від 09.12.2021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</si>
  <si>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2026-2028 роки</t>
  </si>
  <si>
    <t>Рішення Верхньодніпровської міської ради № 2417-46/ІХ від 16.10.2025</t>
  </si>
  <si>
    <t>Програма поховання громадян на кладовищах Верхньодніпровської міської територіальної громади на 2023-2027 роки</t>
  </si>
  <si>
    <t>Рішення Верхньодніпровської міської ради №947-21/ІХ від 24.11.2022р</t>
  </si>
  <si>
    <t>'Комплексна довгострокова природоохоронна програма_x000D_
Верхньодніпровської міської територіальної громади на 2018-2026р</t>
  </si>
  <si>
    <t>'Рішення Верхньодніпровської міської ради № 31-3/VIII  від 15.12.2017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</si>
  <si>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ліквідації надзвичайних ситуацій, їх наслідків,оперативного реагування на них та забезпечення пожежної безпеки  у Верхньодніпровській міській територіальній громаді на 2023-2027 р</t>
  </si>
  <si>
    <t>рішення Верхньодніпровської міськох ради №948-21/ІХ від 24.11.2022 (зі змінами)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</si>
  <si>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</si>
  <si>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</si>
  <si>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</si>
  <si>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</si>
  <si>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</si>
  <si>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</si>
  <si>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</si>
  <si>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</si>
  <si>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</si>
  <si>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Інші заходи та заклади у сфері соціального захисту і соціального забезпечення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</si>
  <si>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</si>
  <si>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</si>
  <si>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</si>
  <si>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</si>
  <si>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</si>
  <si>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</si>
  <si>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</si>
  <si>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</si>
  <si>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</si>
  <si>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</si>
  <si>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</si>
  <si>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0118110</t>
  </si>
  <si>
    <t>8110</t>
  </si>
  <si>
    <t>Заходи із запобігання та ліквідації надзвичайних ситуацій та наслідків стихійного лиха</t>
  </si>
  <si>
    <t>0611279</t>
  </si>
  <si>
    <t>1279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</si>
  <si>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</si>
  <si>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</si>
  <si>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</si>
  <si>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Комплексна програма соціального захисту та підтримки ветеранів війни, членів їх сімей та членів сімей сімзагиблих (померлих) Захисників і Захисниць України у Верхньодніпровській міській територіальній громаді на 2024-2026р.</t>
  </si>
  <si>
    <t>Рішення Верхньодніпровської міської ради №2422-46/ІХ від 16.10.2025</t>
  </si>
  <si>
    <t>1214060</t>
  </si>
  <si>
    <t>1216091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</si>
  <si>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</si>
  <si>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</si>
  <si>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</si>
  <si>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3116081</t>
  </si>
  <si>
    <t>6081</t>
  </si>
  <si>
    <t>Підготовка та реалізація публічних інвестиційних проектів /програм публічних інвестицій в галузі (секторі) `Житло` за рахунок коштів місцевого бюджету</t>
  </si>
  <si>
    <t>3117130</t>
  </si>
  <si>
    <t>Рішення Верхньодніпровської міської ради №  2411-46 /ІХ від 16.10.2025</t>
  </si>
  <si>
    <t>9800</t>
  </si>
  <si>
    <t>Програма підтримки діяльності Управління Служби безпеки України у Дніпропетровській області на 2026 рік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</si>
  <si>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2026 рік</t>
  </si>
  <si>
    <t xml:space="preserve">Рішення Верхньодніпровської міської ради №2410-46/ІХ від 16.10.2025 </t>
  </si>
  <si>
    <t>Питна вода Верхньодніпровської міської територіальної громади на 2025-2027 роки</t>
  </si>
  <si>
    <t>Рішення Верхньодніпровської міської ради №2064-42/ІХ від 27.02.2025р</t>
  </si>
  <si>
    <t>Рішення Верхньодніпровської міської ради № 2417-46/ІХ від 16.10.2025 (зі змінами)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</si>
  <si>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</si>
  <si>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</si>
  <si>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</si>
  <si>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Програма забезпечення публічного порядку та безпеки громадян у Верхньодніпровській міській територіальній громаді на 2026-2030 роки</t>
  </si>
  <si>
    <t>Програма надання субвенції з бюджету Верхньодніпровської міської територіальної громади до обласного бюджету Дніпропетровської області для підтримки комунальних підприємств, які перебувають у власності Дніпропетровської обласної ради та надають комунальні послуги на території Верхньодніпровської міської територіальної громади на 2026 рік</t>
  </si>
  <si>
    <t>Рішення Верхньодніпровської міської ради  №2600-48/ІХ від 26.02.2026</t>
  </si>
  <si>
    <t>Рішення Верхньодніпровської міської ради № 2601-48/ІХ від 26.02.2026</t>
  </si>
  <si>
    <t>Рішення Верхньодніпровської міської ради № 2602-48/ІХ від 26.02.2026</t>
  </si>
  <si>
    <t>Програма проведення заходів по наданню допомоги населенню Верхньодніпровської міськоїтериторіальної громади на 2026-2028 р.</t>
  </si>
  <si>
    <t>Програма підтримки підрозділів територіальної оборони Верхньодніпровської міської територіальної громади, військових частин  Збройних Сил України та Національної гвардії, Першого відділу у м. Верхньодніпровськ Камянського районного територіального центру  комплектування та соціальної підтримки на  2026-2028 роки"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</si>
  <si>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</si>
  <si>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3718500</t>
  </si>
  <si>
    <t>8500</t>
  </si>
  <si>
    <t>Нерозподілені трансферти з державного бюджету</t>
  </si>
  <si>
    <t>3719780</t>
  </si>
  <si>
    <t>9780</t>
  </si>
  <si>
    <t>Субвенція з місцевого бюджету на погашення заборгованості з різниці в тарифах на виробництво, транспортування та постачання теплової енергії, на теплову енергію, послуги з централізованого опалення та централізованого постачання гарячої води, послуги з постачання теплової енергії та постачання гарячої води</t>
  </si>
  <si>
    <t>видатків міського бюджету на 2026 рік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</si>
  <si>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</si>
  <si>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</si>
  <si>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</si>
  <si>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</si>
  <si>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1217367</t>
  </si>
  <si>
    <t>7367</t>
  </si>
  <si>
    <t>Реалізація проектів у рамках Програми відновлення України ІІІ</t>
  </si>
  <si>
    <t>Програми містобудівної діяльності на території Верхньодніпровської міської територіальної громади на період 2021-2030 роки».</t>
  </si>
  <si>
    <t xml:space="preserve"> рішенням Верхньодніпровської міської ради № 316-7/ІХ від 27.05.2021 року (із змінами)»</t>
  </si>
  <si>
    <t>Програми підтримки системи екстреної медичної допомоги на території Верхньодніпровської міської територіальної громади на 2026 рік</t>
  </si>
  <si>
    <t>рішення Верхньодніпровської міськох ради №       /ІХ від 07.05.2026</t>
  </si>
  <si>
    <t>Про затвердження Програми підтримки органів виконавчої влади щодо впровадження державної політики у Кам’янському районі та порядок використання субвенції на 2026 рік</t>
  </si>
  <si>
    <t>рішення Верхньодніпровської міськох ради №       /ІХ від 07.05.2027</t>
  </si>
  <si>
    <t xml:space="preserve">Поліцейський офіцер Верхньодніпровської міської територіальної громади на 2026-2030 роки" 
</t>
  </si>
  <si>
    <t>Рішення Верхньодніпровської міської ради №2412-46/ІХ від 16.10.2025</t>
  </si>
  <si>
    <t>Програма підтримки ВІДОКРЕМЛЕНОГО СТРУКТУРНОГО ПІДРОЗДІЛУ "ВЕРХНЬОДНІПРОВСЬКИЙ ФАХОВИЙ КОЛЕДЖ ДНІПРОВСЬКОГО ДЕРЖАВНОГО АГРАРНО-ЕКОНОМІЧНОГО УНІВЕРСИТЕТУ"</t>
  </si>
  <si>
    <t>Додаток 4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</si>
  <si>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</si>
  <si>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</si>
  <si>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</si>
  <si>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</si>
  <si>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</si>
  <si>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</si>
  <si>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</si>
  <si>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</si>
  <si>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</si>
  <si>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</si>
  <si>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</si>
  <si>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</si>
  <si>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0410000000</t>
  </si>
  <si>
    <t>Обласний бюджет Дніпропетровської області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</si>
  <si>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</si>
  <si>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</si>
  <si>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обласного бюджету місцевим бюджетам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</si>
  <si>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депутатами обласної ради у 2026 році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</si>
  <si>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</si>
  <si>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</si>
  <si>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</si>
  <si>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</si>
  <si>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ІІ. Трансферти до спеціального фонду бюджету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</si>
  <si>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</si>
  <si>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</si>
  <si>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</si>
  <si>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</si>
  <si>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</si>
  <si>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</si>
  <si>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</si>
  <si>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</si>
  <si>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</si>
  <si>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</si>
  <si>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 до 2028 року (видатки споживання)</t>
  </si>
  <si>
    <t>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 до 2028 року (видатки розвитку)</t>
  </si>
  <si>
    <t xml:space="preserve">для удосконалення надання екстреної медичної допомоги </t>
  </si>
  <si>
    <t>Кам’янській районній адміністрації</t>
  </si>
  <si>
    <t>Субвенція з місцевого бюджету на погашення заборгованості з різниці в тарифах на виробництво, транспортування та постачання теплової енергії, на теплову енергію, послуги з централізованого опалення та централізованого постачання гарячої води, послуги з постачання теплової енергії та постачання гарячої води”</t>
  </si>
  <si>
    <t>Субвенція ДП "Західтеплоенерго" КП "Дніпротеплоенерго" Дніпропетровської обласної ради на погашення заборгованості з різниці в тарифах на теплову енергію"</t>
  </si>
  <si>
    <t>Управлінню служби безпеки України у  Дніпропетровській області</t>
  </si>
  <si>
    <t xml:space="preserve">Верхньодніпровському управлінню Державної казначейської служби України Дніпропетровської області
</t>
  </si>
  <si>
    <t>Головне управління Національної поліції в Дніпропетровській області  (Сектору взаємодії з громадами відділу превенції Кам'янського районного управління поліції)</t>
  </si>
  <si>
    <t>Військовій частині А4896 на забезпечення потреб</t>
  </si>
  <si>
    <t>Військовій частині А4773 на забезпечення потреб</t>
  </si>
  <si>
    <t>Військовій частині А0693 на забезпечення потреб</t>
  </si>
  <si>
    <t>Військовій частині А5242 на забезпечення потреб</t>
  </si>
  <si>
    <t>Військовій частині А5060 на забезпечення потреб</t>
  </si>
  <si>
    <t>Військовій частині А2120 на забезпечення потреб</t>
  </si>
  <si>
    <t>Військовій частині А4638 на забезпечення потреб</t>
  </si>
  <si>
    <t>Військовій частині А3316 на забезпечення потреб</t>
  </si>
  <si>
    <t xml:space="preserve">                       Військовій частині А0284 на забезпечення потреб  (КЕКВ 3220)</t>
  </si>
  <si>
    <t xml:space="preserve">                        Військовій частині А4423 на забезпечення потреб   (КЕКВ 3220)</t>
  </si>
  <si>
    <t xml:space="preserve">                        Військовій частині 4110 на забезпечення потреб   (КЕКВ 3220)</t>
  </si>
  <si>
    <t xml:space="preserve">                        Військовій частині А2582 на забезпечення потреб   (КЕКВ 3220)</t>
  </si>
  <si>
    <t xml:space="preserve">                         Військовій частині А4848 на забезпечення потреб   (КЕКВ 3220)</t>
  </si>
  <si>
    <t xml:space="preserve">Військовій частині 3021 на забезпечення потреб </t>
  </si>
  <si>
    <t xml:space="preserve">Військовій частині 3073 на забезпечення потреб </t>
  </si>
  <si>
    <t xml:space="preserve">                         Військовій частині А5049 на забезпечення потреб   (КЕКВ 3220)</t>
  </si>
  <si>
    <t xml:space="preserve">Військовій частині 3036 на забезпечення потреб   </t>
  </si>
  <si>
    <t xml:space="preserve">                 Військовій частині А4608 (А4953) на забезпечення потреб </t>
  </si>
  <si>
    <t xml:space="preserve">                          Військовій частині А1556 на забезпечення потреб   (КЕКВ 3220)</t>
  </si>
  <si>
    <t xml:space="preserve">                        Військовій частині А4779 на забезпечення потреб   (КЕКВ 3220)</t>
  </si>
  <si>
    <t xml:space="preserve">                                                                     Військовій частині А4741 на забезпечення потреб </t>
  </si>
  <si>
    <t>ІІ. Трансферти із спеціального фонду бюджету</t>
  </si>
  <si>
    <t>Відокремленому структурному підрозділу "Верхньодніпровський фаховий коледж Дніпровського державного аграрно-економічного університету</t>
  </si>
  <si>
    <t xml:space="preserve">Військовій частині А3283 (А4748) на забезпечення потреб  </t>
  </si>
  <si>
    <t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03.06.2026 р. №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</si>
  <si>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03.06.2026 р. № </t>
  </si>
  <si>
    <t xml:space="preserve">  Верхньодніпровський міський голова                                                                                             Геннадій ЛЕБІДЬ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</si>
  <si>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   .06.2026 р. № </t>
  </si>
  <si>
    <t>Додаток 1</t>
  </si>
  <si>
    <t>ДОХОДИ_x000D_
місцевого бюджету на 2026 рік</t>
  </si>
  <si>
    <t>Код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</si>
  <si>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</si>
  <si>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</si>
  <si>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</si>
  <si>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</si>
  <si>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</si>
  <si>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</si>
  <si>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</si>
  <si>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</si>
  <si>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</si>
  <si>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</si>
  <si>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</si>
  <si>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</si>
  <si>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</si>
  <si>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</si>
  <si>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</si>
  <si>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</si>
  <si>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</si>
  <si>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</si>
  <si>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</si>
  <si>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</si>
  <si>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</si>
  <si>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</si>
  <si>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</si>
  <si>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</si>
  <si>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</si>
  <si>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</si>
  <si>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</si>
  <si>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</si>
  <si>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</si>
  <si>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</si>
  <si>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</si>
  <si>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</si>
  <si>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</si>
  <si>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</si>
  <si>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</si>
  <si>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</si>
  <si>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</si>
  <si>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</si>
  <si>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</si>
  <si>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</si>
  <si>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</si>
  <si>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</si>
  <si>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</si>
  <si>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</si>
  <si>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</si>
  <si>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</si>
  <si>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</si>
  <si>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</si>
  <si>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</si>
  <si>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</si>
  <si>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</si>
  <si>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</si>
  <si>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</si>
  <si>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</si>
  <si>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</si>
  <si>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</si>
  <si>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</si>
  <si>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</si>
  <si>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</si>
  <si>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</si>
  <si>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</si>
  <si>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</si>
  <si>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</si>
  <si>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</si>
  <si>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</si>
  <si>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</si>
  <si>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</si>
  <si>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</si>
  <si>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</si>
  <si>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</si>
  <si>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</si>
  <si>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</si>
  <si>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</si>
  <si>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</si>
  <si>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</si>
  <si>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Разом доходів</t>
  </si>
  <si>
    <t>Рішення Верхньодніпровської міської ради №2674-50/ІХ від 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</si>
</sst>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5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3">
    <xf numFmtId="0" fontId="0" fillId="0" borderId="0"/>
    <xf numFmtId="0" fontId="23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4" fillId="0" borderId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28" fillId="0" borderId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21" borderId="0" applyNumberFormat="0" applyBorder="0" applyAlignment="0" applyProtection="0"/>
    <xf numFmtId="0" fontId="37" fillId="9" borderId="9" applyNumberFormat="0" applyAlignment="0" applyProtection="0"/>
    <xf numFmtId="0" fontId="38" fillId="6" borderId="0" applyNumberFormat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/>
    <xf numFmtId="0" fontId="33" fillId="0" borderId="0"/>
    <xf numFmtId="0" fontId="43" fillId="0" borderId="13" applyNumberFormat="0" applyFill="0" applyAlignment="0" applyProtection="0"/>
    <xf numFmtId="0" fontId="44" fillId="22" borderId="14" applyNumberFormat="0" applyAlignment="0" applyProtection="0"/>
    <xf numFmtId="0" fontId="45" fillId="0" borderId="0" applyNumberFormat="0" applyFill="0" applyBorder="0" applyAlignment="0" applyProtection="0"/>
    <xf numFmtId="0" fontId="46" fillId="23" borderId="9" applyNumberFormat="0" applyAlignment="0" applyProtection="0"/>
    <xf numFmtId="0" fontId="47" fillId="0" borderId="0"/>
    <xf numFmtId="0" fontId="48" fillId="0" borderId="15" applyNumberFormat="0" applyFill="0" applyAlignment="0" applyProtection="0"/>
    <xf numFmtId="0" fontId="49" fillId="5" borderId="0" applyNumberFormat="0" applyBorder="0" applyAlignment="0" applyProtection="0"/>
    <xf numFmtId="0" fontId="35" fillId="24" borderId="16" applyNumberFormat="0" applyFont="0" applyAlignment="0" applyProtection="0"/>
    <xf numFmtId="0" fontId="34" fillId="24" borderId="16" applyNumberFormat="0" applyFont="0" applyAlignment="0" applyProtection="0"/>
    <xf numFmtId="0" fontId="50" fillId="23" borderId="17" applyNumberFormat="0" applyAlignment="0" applyProtection="0"/>
    <xf numFmtId="0" fontId="51" fillId="25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24" borderId="16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228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0" fillId="0" borderId="2" xfId="0" quotePrefix="1" applyBorder="1" applyAlignment="1">
      <alignment horizontal="center"/>
    </xf>
    <xf numFmtId="0" fontId="25" fillId="0" borderId="0" xfId="0" applyFont="1"/>
    <xf numFmtId="0" fontId="22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6" fillId="0" borderId="0" xfId="0" quotePrefix="1" applyFont="1" applyAlignment="1">
      <alignment horizontal="center"/>
    </xf>
    <xf numFmtId="0" fontId="22" fillId="0" borderId="1" xfId="0" quotePrefix="1" applyFont="1" applyBorder="1" applyAlignment="1">
      <alignment vertical="center" wrapText="1"/>
    </xf>
    <xf numFmtId="164" fontId="22" fillId="2" borderId="1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0" fontId="21" fillId="0" borderId="1" xfId="0" quotePrefix="1" applyFont="1" applyBorder="1" applyAlignment="1">
      <alignment vertical="center" wrapText="1"/>
    </xf>
    <xf numFmtId="164" fontId="21" fillId="2" borderId="1" xfId="0" applyNumberFormat="1" applyFont="1" applyFill="1" applyBorder="1" applyAlignment="1">
      <alignment horizontal="right" vertical="center"/>
    </xf>
    <xf numFmtId="0" fontId="24" fillId="3" borderId="1" xfId="0" quotePrefix="1" applyFont="1" applyFill="1" applyBorder="1" applyAlignment="1">
      <alignment vertical="center" wrapText="1"/>
    </xf>
    <xf numFmtId="0" fontId="23" fillId="0" borderId="1" xfId="8" quotePrefix="1" applyFont="1" applyBorder="1" applyAlignment="1">
      <alignment horizontal="center" vertical="center" wrapText="1"/>
    </xf>
    <xf numFmtId="4" fontId="23" fillId="0" borderId="1" xfId="8" quotePrefix="1" applyNumberFormat="1" applyFont="1" applyBorder="1" applyAlignment="1">
      <alignment horizontal="center" vertical="center" wrapText="1"/>
    </xf>
    <xf numFmtId="4" fontId="23" fillId="0" borderId="1" xfId="8" applyNumberFormat="1" applyFont="1" applyBorder="1" applyAlignment="1">
      <alignment vertical="center" wrapText="1"/>
    </xf>
    <xf numFmtId="0" fontId="16" fillId="0" borderId="1" xfId="8" quotePrefix="1" applyBorder="1" applyAlignment="1">
      <alignment horizontal="center" vertical="center" wrapText="1"/>
    </xf>
    <xf numFmtId="4" fontId="16" fillId="0" borderId="1" xfId="8" quotePrefix="1" applyNumberFormat="1" applyBorder="1" applyAlignment="1">
      <alignment horizontal="center" vertical="center" wrapText="1"/>
    </xf>
    <xf numFmtId="4" fontId="16" fillId="0" borderId="1" xfId="8" applyNumberFormat="1" applyBorder="1" applyAlignment="1">
      <alignment vertical="center" wrapText="1"/>
    </xf>
    <xf numFmtId="0" fontId="16" fillId="0" borderId="1" xfId="10" quotePrefix="1" applyBorder="1" applyAlignment="1">
      <alignment vertical="center" wrapText="1"/>
    </xf>
    <xf numFmtId="0" fontId="23" fillId="0" borderId="1" xfId="10" quotePrefix="1" applyFont="1" applyBorder="1" applyAlignment="1">
      <alignment vertical="center" wrapText="1"/>
    </xf>
    <xf numFmtId="0" fontId="22" fillId="0" borderId="1" xfId="8" quotePrefix="1" applyFont="1" applyBorder="1" applyAlignment="1">
      <alignment horizontal="center" vertical="center" wrapText="1"/>
    </xf>
    <xf numFmtId="0" fontId="22" fillId="0" borderId="1" xfId="8" applyFont="1" applyBorder="1" applyAlignment="1">
      <alignment horizontal="center" vertical="center" wrapText="1"/>
    </xf>
    <xf numFmtId="4" fontId="22" fillId="0" borderId="1" xfId="8" applyNumberFormat="1" applyFont="1" applyBorder="1" applyAlignment="1">
      <alignment horizontal="center" vertical="center" wrapText="1"/>
    </xf>
    <xf numFmtId="4" fontId="22" fillId="0" borderId="1" xfId="8" quotePrefix="1" applyNumberFormat="1" applyFont="1" applyBorder="1" applyAlignment="1">
      <alignment vertical="center" wrapText="1"/>
    </xf>
    <xf numFmtId="0" fontId="11" fillId="0" borderId="1" xfId="24" quotePrefix="1" applyBorder="1" applyAlignment="1">
      <alignment horizontal="center" vertical="center" wrapText="1"/>
    </xf>
    <xf numFmtId="4" fontId="11" fillId="0" borderId="1" xfId="24" quotePrefix="1" applyNumberFormat="1" applyBorder="1" applyAlignment="1">
      <alignment horizontal="center" vertical="center" wrapText="1"/>
    </xf>
    <xf numFmtId="4" fontId="11" fillId="0" borderId="1" xfId="24" applyNumberForma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4" fontId="0" fillId="0" borderId="1" xfId="8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0" fontId="8" fillId="0" borderId="1" xfId="27" quotePrefix="1" applyBorder="1" applyAlignment="1">
      <alignment horizontal="center" vertical="center" wrapText="1"/>
    </xf>
    <xf numFmtId="4" fontId="8" fillId="0" borderId="1" xfId="27" quotePrefix="1" applyNumberFormat="1" applyBorder="1" applyAlignment="1">
      <alignment horizontal="center" vertical="center" wrapText="1"/>
    </xf>
    <xf numFmtId="4" fontId="8" fillId="0" borderId="1" xfId="27" applyNumberFormat="1" applyBorder="1" applyAlignment="1">
      <alignment vertical="center" wrapText="1"/>
    </xf>
    <xf numFmtId="0" fontId="8" fillId="3" borderId="1" xfId="27" quotePrefix="1" applyFill="1" applyBorder="1" applyAlignment="1">
      <alignment horizontal="center" vertical="center" wrapText="1"/>
    </xf>
    <xf numFmtId="4" fontId="8" fillId="3" borderId="1" xfId="27" quotePrefix="1" applyNumberFormat="1" applyFill="1" applyBorder="1" applyAlignment="1">
      <alignment horizontal="center" vertical="center" wrapText="1"/>
    </xf>
    <xf numFmtId="4" fontId="8" fillId="3" borderId="1" xfId="27" applyNumberFormat="1" applyFill="1" applyBorder="1" applyAlignment="1">
      <alignment vertical="center" wrapText="1"/>
    </xf>
    <xf numFmtId="0" fontId="23" fillId="3" borderId="1" xfId="10" quotePrefix="1" applyFont="1" applyFill="1" applyBorder="1" applyAlignment="1">
      <alignment vertical="center" wrapText="1"/>
    </xf>
    <xf numFmtId="165" fontId="0" fillId="0" borderId="0" xfId="0" applyNumberFormat="1"/>
    <xf numFmtId="0" fontId="0" fillId="0" borderId="0" xfId="0" applyAlignment="1"/>
    <xf numFmtId="0" fontId="0" fillId="0" borderId="0" xfId="0" applyFont="1" applyAlignment="1">
      <alignment horizontal="left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21" fillId="0" borderId="4" xfId="0" applyFont="1" applyBorder="1" applyAlignment="1">
      <alignment horizontal="center" vertical="center"/>
    </xf>
    <xf numFmtId="0" fontId="22" fillId="0" borderId="4" xfId="0" quotePrefix="1" applyFont="1" applyBorder="1" applyAlignment="1">
      <alignment horizontal="centerContinuous" vertical="center" wrapText="1"/>
    </xf>
    <xf numFmtId="0" fontId="21" fillId="0" borderId="5" xfId="0" applyFont="1" applyBorder="1" applyAlignment="1">
      <alignment horizontal="centerContinuous" vertical="center"/>
    </xf>
    <xf numFmtId="164" fontId="21" fillId="27" borderId="5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8" xfId="0" applyFont="1" applyBorder="1" applyAlignment="1">
      <alignment horizontal="centerContinuous" vertical="center" wrapText="1"/>
    </xf>
    <xf numFmtId="0" fontId="0" fillId="0" borderId="19" xfId="0" applyBorder="1" applyAlignment="1">
      <alignment horizontal="centerContinuous" vertical="center"/>
    </xf>
    <xf numFmtId="164" fontId="0" fillId="0" borderId="19" xfId="0" applyNumberForma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Continuous" vertical="center" wrapText="1"/>
    </xf>
    <xf numFmtId="164" fontId="21" fillId="27" borderId="19" xfId="0" applyNumberFormat="1" applyFon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164" fontId="55" fillId="27" borderId="19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64" fontId="21" fillId="27" borderId="1" xfId="0" applyNumberFormat="1" applyFont="1" applyFill="1" applyBorder="1" applyAlignment="1">
      <alignment horizontal="center" vertical="center"/>
    </xf>
    <xf numFmtId="164" fontId="21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0" fontId="21" fillId="28" borderId="4" xfId="0" applyFont="1" applyFill="1" applyBorder="1" applyAlignment="1">
      <alignment horizontal="center"/>
    </xf>
    <xf numFmtId="0" fontId="21" fillId="28" borderId="4" xfId="0" applyFont="1" applyFill="1" applyBorder="1" applyAlignment="1">
      <alignment horizontal="left" vertical="center"/>
    </xf>
    <xf numFmtId="0" fontId="21" fillId="28" borderId="5" xfId="0" applyFont="1" applyFill="1" applyBorder="1" applyAlignment="1">
      <alignment horizontal="centerContinuous" vertical="center"/>
    </xf>
    <xf numFmtId="164" fontId="21" fillId="28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1" fillId="0" borderId="1" xfId="0" applyFont="1" applyBorder="1" applyAlignment="1">
      <alignment horizontal="centerContinuous" vertical="center"/>
    </xf>
    <xf numFmtId="0" fontId="21" fillId="0" borderId="1" xfId="0" quotePrefix="1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4" fontId="21" fillId="27" borderId="3" xfId="0" applyNumberFormat="1" applyFont="1" applyFill="1" applyBorder="1" applyAlignment="1">
      <alignment horizontal="center" vertical="center"/>
    </xf>
    <xf numFmtId="0" fontId="21" fillId="0" borderId="1" xfId="0" quotePrefix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left" vertical="center" wrapText="1"/>
    </xf>
    <xf numFmtId="0" fontId="21" fillId="28" borderId="1" xfId="0" applyFont="1" applyFill="1" applyBorder="1" applyAlignment="1">
      <alignment horizontal="center" vertical="center"/>
    </xf>
    <xf numFmtId="164" fontId="21" fillId="28" borderId="1" xfId="0" applyNumberFormat="1" applyFont="1" applyFill="1" applyBorder="1" applyAlignment="1">
      <alignment horizontal="center"/>
    </xf>
    <xf numFmtId="0" fontId="32" fillId="0" borderId="0" xfId="0" applyFont="1"/>
    <xf numFmtId="0" fontId="22" fillId="0" borderId="0" xfId="0" applyFont="1" applyAlignment="1"/>
    <xf numFmtId="0" fontId="21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132"/>
    <xf numFmtId="0" fontId="1" fillId="0" borderId="0" xfId="132" applyAlignment="1">
      <alignment horizontal="center"/>
    </xf>
    <xf numFmtId="0" fontId="1" fillId="0" borderId="0" xfId="132" applyAlignment="1">
      <alignment horizontal="right"/>
    </xf>
    <xf numFmtId="0" fontId="1" fillId="0" borderId="1" xfId="132" applyBorder="1" applyAlignment="1">
      <alignment horizontal="center" vertical="center" wrapText="1"/>
    </xf>
    <xf numFmtId="0" fontId="1" fillId="2" borderId="1" xfId="132" applyFill="1" applyBorder="1" applyAlignment="1">
      <alignment horizontal="center" vertical="center" wrapText="1"/>
    </xf>
    <xf numFmtId="0" fontId="22" fillId="0" borderId="1" xfId="132" applyFont="1" applyBorder="1" applyAlignment="1">
      <alignment vertical="center"/>
    </xf>
    <xf numFmtId="0" fontId="22" fillId="0" borderId="1" xfId="132" applyFont="1" applyBorder="1" applyAlignment="1">
      <alignment vertical="center" wrapText="1"/>
    </xf>
    <xf numFmtId="4" fontId="22" fillId="2" borderId="1" xfId="132" applyNumberFormat="1" applyFont="1" applyFill="1" applyBorder="1" applyAlignment="1">
      <alignment vertical="center"/>
    </xf>
    <xf numFmtId="4" fontId="22" fillId="0" borderId="1" xfId="132" applyNumberFormat="1" applyFont="1" applyBorder="1" applyAlignment="1">
      <alignment vertical="center"/>
    </xf>
    <xf numFmtId="0" fontId="1" fillId="0" borderId="1" xfId="132" applyBorder="1" applyAlignment="1">
      <alignment vertical="center"/>
    </xf>
    <xf numFmtId="0" fontId="1" fillId="0" borderId="1" xfId="132" applyBorder="1" applyAlignment="1">
      <alignment vertical="center" wrapText="1"/>
    </xf>
    <xf numFmtId="4" fontId="1" fillId="2" borderId="1" xfId="132" applyNumberFormat="1" applyFill="1" applyBorder="1" applyAlignment="1">
      <alignment vertical="center"/>
    </xf>
    <xf numFmtId="4" fontId="1" fillId="0" borderId="1" xfId="132" applyNumberFormat="1" applyBorder="1" applyAlignment="1">
      <alignment vertical="center"/>
    </xf>
    <xf numFmtId="0" fontId="22" fillId="2" borderId="1" xfId="132" applyFont="1" applyFill="1" applyBorder="1" applyAlignment="1">
      <alignment vertical="center"/>
    </xf>
    <xf numFmtId="0" fontId="22" fillId="2" borderId="1" xfId="132" applyFont="1" applyFill="1" applyBorder="1" applyAlignment="1">
      <alignment vertical="center" wrapText="1"/>
    </xf>
    <xf numFmtId="0" fontId="22" fillId="2" borderId="1" xfId="132" applyFont="1" applyFill="1" applyBorder="1" applyAlignment="1">
      <alignment horizontal="center" vertical="center"/>
    </xf>
    <xf numFmtId="0" fontId="25" fillId="0" borderId="0" xfId="132" applyFont="1"/>
    <xf numFmtId="0" fontId="1" fillId="0" borderId="2" xfId="132" quotePrefix="1" applyFont="1" applyBorder="1" applyAlignment="1">
      <alignment horizontal="center"/>
    </xf>
    <xf numFmtId="0" fontId="2" fillId="0" borderId="1" xfId="131" applyBorder="1" applyAlignment="1">
      <alignment horizontal="center" vertical="center" wrapText="1"/>
    </xf>
    <xf numFmtId="0" fontId="2" fillId="2" borderId="1" xfId="131" applyFill="1" applyBorder="1" applyAlignment="1">
      <alignment horizontal="center" vertical="center" wrapText="1"/>
    </xf>
    <xf numFmtId="0" fontId="22" fillId="0" borderId="1" xfId="131" quotePrefix="1" applyFont="1" applyBorder="1" applyAlignment="1">
      <alignment horizontal="center" vertical="center" wrapText="1"/>
    </xf>
    <xf numFmtId="0" fontId="22" fillId="0" borderId="1" xfId="131" applyFont="1" applyBorder="1" applyAlignment="1">
      <alignment horizontal="center" vertical="center" wrapText="1"/>
    </xf>
    <xf numFmtId="4" fontId="22" fillId="0" borderId="1" xfId="131" applyNumberFormat="1" applyFont="1" applyBorder="1" applyAlignment="1">
      <alignment horizontal="center" vertical="center" wrapText="1"/>
    </xf>
    <xf numFmtId="4" fontId="22" fillId="0" borderId="1" xfId="131" quotePrefix="1" applyNumberFormat="1" applyFont="1" applyBorder="1" applyAlignment="1">
      <alignment vertical="center" wrapText="1"/>
    </xf>
    <xf numFmtId="4" fontId="22" fillId="2" borderId="1" xfId="131" applyNumberFormat="1" applyFont="1" applyFill="1" applyBorder="1" applyAlignment="1">
      <alignment vertical="center" wrapText="1"/>
    </xf>
    <xf numFmtId="4" fontId="22" fillId="0" borderId="1" xfId="131" applyNumberFormat="1" applyFont="1" applyBorder="1" applyAlignment="1">
      <alignment vertical="center" wrapText="1"/>
    </xf>
    <xf numFmtId="0" fontId="2" fillId="0" borderId="1" xfId="131" quotePrefix="1" applyBorder="1" applyAlignment="1">
      <alignment horizontal="center" vertical="center" wrapText="1"/>
    </xf>
    <xf numFmtId="4" fontId="2" fillId="0" borderId="1" xfId="131" quotePrefix="1" applyNumberFormat="1" applyBorder="1" applyAlignment="1">
      <alignment horizontal="center" vertical="center" wrapText="1"/>
    </xf>
    <xf numFmtId="4" fontId="2" fillId="0" borderId="1" xfId="131" applyNumberFormat="1" applyBorder="1" applyAlignment="1">
      <alignment vertical="center" wrapText="1"/>
    </xf>
    <xf numFmtId="4" fontId="2" fillId="2" borderId="1" xfId="131" applyNumberFormat="1" applyFill="1" applyBorder="1" applyAlignment="1">
      <alignment vertical="center" wrapText="1"/>
    </xf>
    <xf numFmtId="0" fontId="22" fillId="2" borderId="1" xfId="131" applyFont="1" applyFill="1" applyBorder="1" applyAlignment="1">
      <alignment horizontal="center" vertical="center" wrapText="1"/>
    </xf>
    <xf numFmtId="0" fontId="22" fillId="2" borderId="1" xfId="131" quotePrefix="1" applyFont="1" applyFill="1" applyBorder="1" applyAlignment="1">
      <alignment horizontal="center" vertical="center" wrapText="1"/>
    </xf>
    <xf numFmtId="4" fontId="22" fillId="2" borderId="1" xfId="131" applyNumberFormat="1" applyFont="1" applyFill="1" applyBorder="1" applyAlignment="1">
      <alignment horizontal="center" vertical="center" wrapText="1"/>
    </xf>
    <xf numFmtId="4" fontId="22" fillId="2" borderId="1" xfId="131" quotePrefix="1" applyNumberFormat="1" applyFont="1" applyFill="1" applyBorder="1" applyAlignment="1">
      <alignment vertical="center" wrapText="1"/>
    </xf>
    <xf numFmtId="0" fontId="22" fillId="0" borderId="0" xfId="0" applyFont="1" applyBorder="1" applyAlignment="1"/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164" fontId="22" fillId="0" borderId="0" xfId="0" applyNumberFormat="1" applyFont="1" applyFill="1" applyBorder="1" applyAlignment="1">
      <alignment horizontal="right" vertical="center"/>
    </xf>
    <xf numFmtId="0" fontId="22" fillId="0" borderId="0" xfId="131" applyFont="1" applyFill="1" applyBorder="1" applyAlignment="1">
      <alignment horizontal="center" vertical="center" wrapText="1"/>
    </xf>
    <xf numFmtId="0" fontId="22" fillId="0" borderId="0" xfId="131" quotePrefix="1" applyFont="1" applyFill="1" applyBorder="1" applyAlignment="1">
      <alignment horizontal="center" vertical="center" wrapText="1"/>
    </xf>
    <xf numFmtId="4" fontId="22" fillId="0" borderId="0" xfId="131" applyNumberFormat="1" applyFont="1" applyFill="1" applyBorder="1" applyAlignment="1">
      <alignment horizontal="center" vertical="center" wrapText="1"/>
    </xf>
    <xf numFmtId="4" fontId="22" fillId="0" borderId="0" xfId="131" quotePrefix="1" applyNumberFormat="1" applyFont="1" applyFill="1" applyBorder="1" applyAlignment="1">
      <alignment vertical="center" wrapText="1"/>
    </xf>
    <xf numFmtId="4" fontId="22" fillId="0" borderId="0" xfId="131" applyNumberFormat="1" applyFont="1" applyFill="1" applyBorder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22" fillId="0" borderId="0" xfId="0" applyFont="1" applyAlignment="1"/>
    <xf numFmtId="0" fontId="1" fillId="0" borderId="1" xfId="132" applyBorder="1" applyAlignment="1">
      <alignment horizontal="center" vertical="center" wrapText="1"/>
    </xf>
    <xf numFmtId="0" fontId="57" fillId="0" borderId="1" xfId="132" applyFont="1" applyBorder="1" applyAlignment="1">
      <alignment horizontal="center" vertical="center" wrapText="1"/>
    </xf>
    <xf numFmtId="0" fontId="22" fillId="0" borderId="0" xfId="132" applyFont="1" applyAlignment="1">
      <alignment horizontal="center" wrapText="1"/>
    </xf>
    <xf numFmtId="0" fontId="1" fillId="0" borderId="0" xfId="132" applyAlignment="1">
      <alignment horizontal="center"/>
    </xf>
    <xf numFmtId="0" fontId="1" fillId="2" borderId="1" xfId="132" applyFill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1" xfId="131" applyBorder="1" applyAlignment="1">
      <alignment horizontal="center" vertical="center" wrapText="1"/>
    </xf>
    <xf numFmtId="0" fontId="2" fillId="2" borderId="1" xfId="131" applyFill="1" applyBorder="1" applyAlignment="1">
      <alignment horizontal="center" vertical="center" wrapText="1"/>
    </xf>
    <xf numFmtId="0" fontId="25" fillId="0" borderId="1" xfId="13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2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0" fillId="0" borderId="0" xfId="0" applyFont="1" applyAlignment="1">
      <alignment horizontal="center"/>
    </xf>
    <xf numFmtId="0" fontId="22" fillId="0" borderId="4" xfId="0" quotePrefix="1" applyFont="1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quotePrefix="1" applyFont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21" fillId="26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23" fillId="0" borderId="3" xfId="8" quotePrefix="1" applyFont="1" applyBorder="1" applyAlignment="1">
      <alignment horizontal="center" vertical="center" wrapText="1"/>
    </xf>
    <xf numFmtId="0" fontId="23" fillId="0" borderId="6" xfId="8" quotePrefix="1" applyFont="1" applyBorder="1" applyAlignment="1">
      <alignment horizontal="center" vertical="center" wrapText="1"/>
    </xf>
    <xf numFmtId="0" fontId="23" fillId="0" borderId="7" xfId="8" quotePrefix="1" applyFont="1" applyBorder="1" applyAlignment="1">
      <alignment horizontal="center" vertical="center" wrapText="1"/>
    </xf>
    <xf numFmtId="4" fontId="23" fillId="0" borderId="3" xfId="8" quotePrefix="1" applyNumberFormat="1" applyFont="1" applyBorder="1" applyAlignment="1">
      <alignment horizontal="center" vertical="center" wrapText="1"/>
    </xf>
    <xf numFmtId="4" fontId="23" fillId="0" borderId="6" xfId="8" quotePrefix="1" applyNumberFormat="1" applyFont="1" applyBorder="1" applyAlignment="1">
      <alignment horizontal="center" vertical="center" wrapText="1"/>
    </xf>
    <xf numFmtId="4" fontId="23" fillId="0" borderId="7" xfId="8" quotePrefix="1" applyNumberFormat="1" applyFont="1" applyBorder="1" applyAlignment="1">
      <alignment horizontal="center" vertical="center" wrapText="1"/>
    </xf>
    <xf numFmtId="4" fontId="23" fillId="0" borderId="3" xfId="8" applyNumberFormat="1" applyFont="1" applyBorder="1" applyAlignment="1">
      <alignment horizontal="center" vertical="center" wrapText="1"/>
    </xf>
    <xf numFmtId="4" fontId="23" fillId="0" borderId="6" xfId="8" applyNumberFormat="1" applyFont="1" applyBorder="1" applyAlignment="1">
      <alignment horizontal="center" vertical="center" wrapText="1"/>
    </xf>
    <xf numFmtId="4" fontId="23" fillId="0" borderId="7" xfId="8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33">
    <cellStyle name="20% — акцент1" xfId="33"/>
    <cellStyle name="20% — акцент2" xfId="34"/>
    <cellStyle name="20% — акцент3" xfId="35"/>
    <cellStyle name="20% — акцент4" xfId="36"/>
    <cellStyle name="20% — акцент5" xfId="37"/>
    <cellStyle name="20% — акцент6" xfId="38"/>
    <cellStyle name="20% – Акцентування1" xfId="39"/>
    <cellStyle name="20% – Акцентування2" xfId="40"/>
    <cellStyle name="20% – Акцентування3" xfId="41"/>
    <cellStyle name="20% – Акцентування4" xfId="42"/>
    <cellStyle name="20% – Акцентування5" xfId="43"/>
    <cellStyle name="20% – Акцентування6" xfId="44"/>
    <cellStyle name="40% — акцент1" xfId="45"/>
    <cellStyle name="40% — акцент2" xfId="46"/>
    <cellStyle name="40% — акцент3" xfId="47"/>
    <cellStyle name="40% — акцент4" xfId="48"/>
    <cellStyle name="40% — акцент5" xfId="49"/>
    <cellStyle name="40% — акцент6" xfId="50"/>
    <cellStyle name="40% – Акцентування1" xfId="51"/>
    <cellStyle name="40% – Акцентування2" xfId="52"/>
    <cellStyle name="40% – Акцентування3" xfId="53"/>
    <cellStyle name="40% – Акцентування4" xfId="54"/>
    <cellStyle name="40% – Акцентування5" xfId="55"/>
    <cellStyle name="40% – Акцентування6" xfId="56"/>
    <cellStyle name="60% — акцент1" xfId="57"/>
    <cellStyle name="60% — акцент2" xfId="58"/>
    <cellStyle name="60% — акцент3" xfId="59"/>
    <cellStyle name="60% — акцент4" xfId="60"/>
    <cellStyle name="60% — акцент5" xfId="61"/>
    <cellStyle name="60% — акцент6" xfId="62"/>
    <cellStyle name="60% – Акцентування1" xfId="63"/>
    <cellStyle name="60% – Акцентування2" xfId="64"/>
    <cellStyle name="60% – Акцентування3" xfId="65"/>
    <cellStyle name="60% – Акцентування4" xfId="66"/>
    <cellStyle name="60% – Акцентування5" xfId="67"/>
    <cellStyle name="60% – Акцентування6" xfId="68"/>
    <cellStyle name="Normal_Доходи" xfId="69"/>
    <cellStyle name="Акцентування1" xfId="70"/>
    <cellStyle name="Акцентування2" xfId="71"/>
    <cellStyle name="Акцентування3" xfId="72"/>
    <cellStyle name="Акцентування4" xfId="73"/>
    <cellStyle name="Акцентування5" xfId="74"/>
    <cellStyle name="Акцентування6" xfId="75"/>
    <cellStyle name="Ввід" xfId="76"/>
    <cellStyle name="Добре" xfId="77"/>
    <cellStyle name="Заголовок 1 2" xfId="78"/>
    <cellStyle name="Заголовок 2 2" xfId="79"/>
    <cellStyle name="Заголовок 3 2" xfId="80"/>
    <cellStyle name="Заголовок 4 2" xfId="81"/>
    <cellStyle name="Звичайний 2" xfId="82"/>
    <cellStyle name="Звичайний 2 2" xfId="127"/>
    <cellStyle name="Звичайний 3" xfId="83"/>
    <cellStyle name="Зв'язана клітинка" xfId="84"/>
    <cellStyle name="Контрольна клітинка" xfId="85"/>
    <cellStyle name="Назва" xfId="86"/>
    <cellStyle name="Обчислення" xfId="87"/>
    <cellStyle name="Обычный" xfId="0" builtinId="0"/>
    <cellStyle name="Обычный 10" xfId="12"/>
    <cellStyle name="Обычный 11" xfId="21"/>
    <cellStyle name="Обычный 11 2" xfId="99"/>
    <cellStyle name="Обычный 12" xfId="22"/>
    <cellStyle name="Обычный 12 2" xfId="98"/>
    <cellStyle name="Обычный 13" xfId="23"/>
    <cellStyle name="Обычный 13 2" xfId="118"/>
    <cellStyle name="Обычный 14" xfId="24"/>
    <cellStyle name="Обычный 14 2" xfId="119"/>
    <cellStyle name="Обычный 15" xfId="25"/>
    <cellStyle name="Обычный 15 2" xfId="120"/>
    <cellStyle name="Обычный 16" xfId="26"/>
    <cellStyle name="Обычный 16 2" xfId="121"/>
    <cellStyle name="Обычный 17" xfId="27"/>
    <cellStyle name="Обычный 17 2" xfId="122"/>
    <cellStyle name="Обычный 18" xfId="28"/>
    <cellStyle name="Обычный 18 2" xfId="123"/>
    <cellStyle name="Обычный 19" xfId="29"/>
    <cellStyle name="Обычный 19 2" xfId="124"/>
    <cellStyle name="Обычный 2" xfId="2"/>
    <cellStyle name="Обычный 2 2" xfId="5"/>
    <cellStyle name="Обычный 2 2 2" xfId="16"/>
    <cellStyle name="Обычный 2 2 2 2" xfId="104"/>
    <cellStyle name="Обычный 2 2 3" xfId="113"/>
    <cellStyle name="Обычный 2 3" xfId="9"/>
    <cellStyle name="Обычный 2 4" xfId="13"/>
    <cellStyle name="Обычный 2 4 2" xfId="107"/>
    <cellStyle name="Обычный 2 5" xfId="32"/>
    <cellStyle name="Обычный 2 5 2" xfId="126"/>
    <cellStyle name="Обычный 2 6" xfId="116"/>
    <cellStyle name="Обычный 20" xfId="30"/>
    <cellStyle name="Обычный 20 2" xfId="125"/>
    <cellStyle name="Обычный 21" xfId="31"/>
    <cellStyle name="Обычный 22" xfId="117"/>
    <cellStyle name="Обычный 23" xfId="129"/>
    <cellStyle name="Обычный 24" xfId="130"/>
    <cellStyle name="Обычный 25" xfId="131"/>
    <cellStyle name="Обычный 26" xfId="132"/>
    <cellStyle name="Обычный 3" xfId="1"/>
    <cellStyle name="Обычный 3 2" xfId="88"/>
    <cellStyle name="Обычный 4" xfId="3"/>
    <cellStyle name="Обычный 4 2" xfId="6"/>
    <cellStyle name="Обычный 4 2 2" xfId="17"/>
    <cellStyle name="Обычный 4 2 2 2" xfId="103"/>
    <cellStyle name="Обычный 4 2 3" xfId="112"/>
    <cellStyle name="Обычный 4 3" xfId="14"/>
    <cellStyle name="Обычный 4 3 2" xfId="106"/>
    <cellStyle name="Обычный 4 4" xfId="115"/>
    <cellStyle name="Обычный 5" xfId="4"/>
    <cellStyle name="Обычный 5 2" xfId="15"/>
    <cellStyle name="Обычный 5 2 2" xfId="105"/>
    <cellStyle name="Обычный 5 3" xfId="114"/>
    <cellStyle name="Обычный 6" xfId="7"/>
    <cellStyle name="Обычный 6 2" xfId="18"/>
    <cellStyle name="Обычный 6 2 2" xfId="102"/>
    <cellStyle name="Обычный 6 3" xfId="111"/>
    <cellStyle name="Обычный 7" xfId="11"/>
    <cellStyle name="Обычный 7 2" xfId="108"/>
    <cellStyle name="Обычный 8" xfId="8"/>
    <cellStyle name="Обычный 8 2" xfId="19"/>
    <cellStyle name="Обычный 8 2 2" xfId="101"/>
    <cellStyle name="Обычный 8 3" xfId="110"/>
    <cellStyle name="Обычный 9" xfId="10"/>
    <cellStyle name="Обычный 9 2" xfId="20"/>
    <cellStyle name="Обычный 9 2 2" xfId="100"/>
    <cellStyle name="Обычный 9 3" xfId="109"/>
    <cellStyle name="Підсумок" xfId="89"/>
    <cellStyle name="Поганий" xfId="90"/>
    <cellStyle name="Примечание 2" xfId="91"/>
    <cellStyle name="Примітка" xfId="92"/>
    <cellStyle name="Примітка 2" xfId="128"/>
    <cellStyle name="Результат" xfId="93"/>
    <cellStyle name="Середній" xfId="94"/>
    <cellStyle name="Стиль 1" xfId="95"/>
    <cellStyle name="Текст попередження" xfId="96"/>
    <cellStyle name="Текст пояснення" xfId="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73" workbookViewId="0">
      <selection activeCell="B102" sqref="B102"/>
    </sheetView>
  </sheetViews>
  <sheetFormatPr defaultRowHeight="15" x14ac:dyDescent="0.25"/>
  <cols>
    <col min="2" max="2" width="48.140625" customWidth="1"/>
    <col min="3" max="3" width="18.5703125" customWidth="1"/>
    <col min="4" max="4" width="18" customWidth="1"/>
    <col min="5" max="5" width="15.42578125" customWidth="1"/>
    <col min="6" max="6" width="14" customWidth="1"/>
  </cols>
  <sheetData>
    <row r="1" spans="1:7" x14ac:dyDescent="0.25">
      <c r="A1" s="110"/>
      <c r="B1" s="110"/>
      <c r="C1" s="110"/>
      <c r="D1" s="110" t="s">
        <v>412</v>
      </c>
      <c r="E1" s="110"/>
      <c r="F1" s="110"/>
    </row>
    <row r="2" spans="1:7" x14ac:dyDescent="0.25">
      <c r="A2" s="110"/>
      <c r="B2" s="110"/>
      <c r="C2" s="110"/>
      <c r="D2" s="153" t="s">
        <v>409</v>
      </c>
      <c r="E2" s="153"/>
      <c r="F2" s="153"/>
      <c r="G2" s="153"/>
    </row>
    <row r="3" spans="1:7" x14ac:dyDescent="0.25">
      <c r="A3" s="110"/>
      <c r="B3" s="110"/>
      <c r="C3" s="110"/>
      <c r="D3" s="153"/>
      <c r="E3" s="153"/>
      <c r="F3" s="153"/>
      <c r="G3" s="153"/>
    </row>
    <row r="4" spans="1:7" ht="38.25" customHeight="1" x14ac:dyDescent="0.25">
      <c r="D4" s="153"/>
      <c r="E4" s="153"/>
      <c r="F4" s="153"/>
      <c r="G4" s="153"/>
    </row>
    <row r="5" spans="1:7" ht="32.25" customHeight="1" x14ac:dyDescent="0.25">
      <c r="A5" s="157" t="s">
        <v>413</v>
      </c>
      <c r="B5" s="158"/>
      <c r="C5" s="158"/>
      <c r="D5" s="158"/>
      <c r="E5" s="158"/>
      <c r="F5" s="158"/>
    </row>
    <row r="6" spans="1:7" x14ac:dyDescent="0.25">
      <c r="A6" s="127" t="s">
        <v>0</v>
      </c>
      <c r="B6" s="111"/>
      <c r="C6" s="111"/>
      <c r="D6" s="111"/>
      <c r="E6" s="111"/>
      <c r="F6" s="111"/>
    </row>
    <row r="7" spans="1:7" x14ac:dyDescent="0.25">
      <c r="A7" s="126" t="s">
        <v>1</v>
      </c>
      <c r="B7" s="110"/>
      <c r="C7" s="110"/>
      <c r="D7" s="110"/>
      <c r="E7" s="110"/>
      <c r="F7" s="112" t="s">
        <v>2</v>
      </c>
    </row>
    <row r="8" spans="1:7" x14ac:dyDescent="0.25">
      <c r="A8" s="155" t="s">
        <v>414</v>
      </c>
      <c r="B8" s="155" t="s">
        <v>415</v>
      </c>
      <c r="C8" s="159" t="s">
        <v>3</v>
      </c>
      <c r="D8" s="155" t="s">
        <v>4</v>
      </c>
      <c r="E8" s="155" t="s">
        <v>5</v>
      </c>
      <c r="F8" s="155"/>
    </row>
    <row r="9" spans="1:7" x14ac:dyDescent="0.25">
      <c r="A9" s="155"/>
      <c r="B9" s="155"/>
      <c r="C9" s="155"/>
      <c r="D9" s="155"/>
      <c r="E9" s="155" t="s">
        <v>6</v>
      </c>
      <c r="F9" s="156" t="s">
        <v>7</v>
      </c>
    </row>
    <row r="10" spans="1:7" ht="30" customHeight="1" x14ac:dyDescent="0.25">
      <c r="A10" s="155"/>
      <c r="B10" s="155"/>
      <c r="C10" s="155"/>
      <c r="D10" s="155"/>
      <c r="E10" s="155"/>
      <c r="F10" s="155"/>
    </row>
    <row r="11" spans="1:7" x14ac:dyDescent="0.25">
      <c r="A11" s="113">
        <v>1</v>
      </c>
      <c r="B11" s="113">
        <v>2</v>
      </c>
      <c r="C11" s="114">
        <v>3</v>
      </c>
      <c r="D11" s="113">
        <v>4</v>
      </c>
      <c r="E11" s="113">
        <v>5</v>
      </c>
      <c r="F11" s="113">
        <v>6</v>
      </c>
    </row>
    <row r="12" spans="1:7" x14ac:dyDescent="0.25">
      <c r="A12" s="115">
        <v>10000000</v>
      </c>
      <c r="B12" s="116" t="s">
        <v>416</v>
      </c>
      <c r="C12" s="117">
        <v>329259243</v>
      </c>
      <c r="D12" s="118">
        <v>329082443</v>
      </c>
      <c r="E12" s="118">
        <v>176800</v>
      </c>
      <c r="F12" s="118">
        <v>0</v>
      </c>
    </row>
    <row r="13" spans="1:7" ht="41.25" customHeight="1" x14ac:dyDescent="0.25">
      <c r="A13" s="115">
        <v>11000000</v>
      </c>
      <c r="B13" s="116" t="s">
        <v>417</v>
      </c>
      <c r="C13" s="117">
        <v>179337730</v>
      </c>
      <c r="D13" s="118">
        <v>179337730</v>
      </c>
      <c r="E13" s="118">
        <v>0</v>
      </c>
      <c r="F13" s="118">
        <v>0</v>
      </c>
    </row>
    <row r="14" spans="1:7" ht="42.75" customHeight="1" x14ac:dyDescent="0.25">
      <c r="A14" s="115">
        <v>11010000</v>
      </c>
      <c r="B14" s="116" t="s">
        <v>418</v>
      </c>
      <c r="C14" s="117">
        <v>179327030</v>
      </c>
      <c r="D14" s="118">
        <v>179327030</v>
      </c>
      <c r="E14" s="118">
        <v>0</v>
      </c>
      <c r="F14" s="118">
        <v>0</v>
      </c>
    </row>
    <row r="15" spans="1:7" ht="48.75" customHeight="1" x14ac:dyDescent="0.25">
      <c r="A15" s="119">
        <v>11010100</v>
      </c>
      <c r="B15" s="120" t="s">
        <v>419</v>
      </c>
      <c r="C15" s="121">
        <v>147906735</v>
      </c>
      <c r="D15" s="122">
        <v>147906735</v>
      </c>
      <c r="E15" s="122">
        <v>0</v>
      </c>
      <c r="F15" s="122">
        <v>0</v>
      </c>
    </row>
    <row r="16" spans="1:7" ht="69" customHeight="1" x14ac:dyDescent="0.25">
      <c r="A16" s="119">
        <v>11010400</v>
      </c>
      <c r="B16" s="120" t="s">
        <v>420</v>
      </c>
      <c r="C16" s="121">
        <v>26955845</v>
      </c>
      <c r="D16" s="122">
        <v>26955845</v>
      </c>
      <c r="E16" s="122">
        <v>0</v>
      </c>
      <c r="F16" s="122">
        <v>0</v>
      </c>
    </row>
    <row r="17" spans="1:6" ht="57" customHeight="1" x14ac:dyDescent="0.25">
      <c r="A17" s="119">
        <v>11010500</v>
      </c>
      <c r="B17" s="120" t="s">
        <v>421</v>
      </c>
      <c r="C17" s="121">
        <v>1218945</v>
      </c>
      <c r="D17" s="122">
        <v>1218945</v>
      </c>
      <c r="E17" s="122">
        <v>0</v>
      </c>
      <c r="F17" s="122">
        <v>0</v>
      </c>
    </row>
    <row r="18" spans="1:6" ht="57" customHeight="1" x14ac:dyDescent="0.25">
      <c r="A18" s="119">
        <v>11011300</v>
      </c>
      <c r="B18" s="120" t="s">
        <v>422</v>
      </c>
      <c r="C18" s="121">
        <v>3245505</v>
      </c>
      <c r="D18" s="122">
        <v>3245505</v>
      </c>
      <c r="E18" s="122">
        <v>0</v>
      </c>
      <c r="F18" s="122">
        <v>0</v>
      </c>
    </row>
    <row r="19" spans="1:6" ht="39.75" customHeight="1" x14ac:dyDescent="0.25">
      <c r="A19" s="115">
        <v>11020000</v>
      </c>
      <c r="B19" s="116" t="s">
        <v>423</v>
      </c>
      <c r="C19" s="117">
        <v>10700</v>
      </c>
      <c r="D19" s="118">
        <v>10700</v>
      </c>
      <c r="E19" s="118">
        <v>0</v>
      </c>
      <c r="F19" s="118">
        <v>0</v>
      </c>
    </row>
    <row r="20" spans="1:6" ht="44.25" customHeight="1" x14ac:dyDescent="0.25">
      <c r="A20" s="119">
        <v>11020200</v>
      </c>
      <c r="B20" s="120" t="s">
        <v>424</v>
      </c>
      <c r="C20" s="121">
        <v>10700</v>
      </c>
      <c r="D20" s="122">
        <v>10700</v>
      </c>
      <c r="E20" s="122">
        <v>0</v>
      </c>
      <c r="F20" s="122">
        <v>0</v>
      </c>
    </row>
    <row r="21" spans="1:6" ht="54" customHeight="1" x14ac:dyDescent="0.25">
      <c r="A21" s="115">
        <v>13000000</v>
      </c>
      <c r="B21" s="116" t="s">
        <v>425</v>
      </c>
      <c r="C21" s="117">
        <v>69555</v>
      </c>
      <c r="D21" s="118">
        <v>69555</v>
      </c>
      <c r="E21" s="118">
        <v>0</v>
      </c>
      <c r="F21" s="118">
        <v>0</v>
      </c>
    </row>
    <row r="22" spans="1:6" ht="48" customHeight="1" x14ac:dyDescent="0.25">
      <c r="A22" s="115">
        <v>13010000</v>
      </c>
      <c r="B22" s="116" t="s">
        <v>426</v>
      </c>
      <c r="C22" s="117">
        <v>21155</v>
      </c>
      <c r="D22" s="118">
        <v>21155</v>
      </c>
      <c r="E22" s="118">
        <v>0</v>
      </c>
      <c r="F22" s="118">
        <v>0</v>
      </c>
    </row>
    <row r="23" spans="1:6" ht="83.25" customHeight="1" x14ac:dyDescent="0.25">
      <c r="A23" s="119">
        <v>13010200</v>
      </c>
      <c r="B23" s="120" t="s">
        <v>427</v>
      </c>
      <c r="C23" s="121">
        <v>21155</v>
      </c>
      <c r="D23" s="122">
        <v>21155</v>
      </c>
      <c r="E23" s="122">
        <v>0</v>
      </c>
      <c r="F23" s="122">
        <v>0</v>
      </c>
    </row>
    <row r="24" spans="1:6" ht="40.5" customHeight="1" x14ac:dyDescent="0.25">
      <c r="A24" s="115">
        <v>13030000</v>
      </c>
      <c r="B24" s="116" t="s">
        <v>428</v>
      </c>
      <c r="C24" s="117">
        <v>48400</v>
      </c>
      <c r="D24" s="118">
        <v>48400</v>
      </c>
      <c r="E24" s="118">
        <v>0</v>
      </c>
      <c r="F24" s="118">
        <v>0</v>
      </c>
    </row>
    <row r="25" spans="1:6" ht="79.5" customHeight="1" x14ac:dyDescent="0.25">
      <c r="A25" s="119">
        <v>13030100</v>
      </c>
      <c r="B25" s="120" t="s">
        <v>429</v>
      </c>
      <c r="C25" s="121">
        <v>48400</v>
      </c>
      <c r="D25" s="122">
        <v>48400</v>
      </c>
      <c r="E25" s="122">
        <v>0</v>
      </c>
      <c r="F25" s="122">
        <v>0</v>
      </c>
    </row>
    <row r="26" spans="1:6" ht="36.75" customHeight="1" x14ac:dyDescent="0.25">
      <c r="A26" s="115">
        <v>14000000</v>
      </c>
      <c r="B26" s="116" t="s">
        <v>430</v>
      </c>
      <c r="C26" s="117">
        <v>21295080</v>
      </c>
      <c r="D26" s="118">
        <v>21295080</v>
      </c>
      <c r="E26" s="118">
        <v>0</v>
      </c>
      <c r="F26" s="118">
        <v>0</v>
      </c>
    </row>
    <row r="27" spans="1:6" ht="47.25" customHeight="1" x14ac:dyDescent="0.25">
      <c r="A27" s="115">
        <v>14020000</v>
      </c>
      <c r="B27" s="116" t="s">
        <v>431</v>
      </c>
      <c r="C27" s="117">
        <v>1100100</v>
      </c>
      <c r="D27" s="118">
        <v>1100100</v>
      </c>
      <c r="E27" s="118">
        <v>0</v>
      </c>
      <c r="F27" s="118">
        <v>0</v>
      </c>
    </row>
    <row r="28" spans="1:6" x14ac:dyDescent="0.25">
      <c r="A28" s="119">
        <v>14021900</v>
      </c>
      <c r="B28" s="120" t="s">
        <v>432</v>
      </c>
      <c r="C28" s="121">
        <v>1100100</v>
      </c>
      <c r="D28" s="122">
        <v>1100100</v>
      </c>
      <c r="E28" s="122">
        <v>0</v>
      </c>
      <c r="F28" s="122">
        <v>0</v>
      </c>
    </row>
    <row r="29" spans="1:6" ht="61.5" customHeight="1" x14ac:dyDescent="0.25">
      <c r="A29" s="115">
        <v>14030000</v>
      </c>
      <c r="B29" s="116" t="s">
        <v>433</v>
      </c>
      <c r="C29" s="117">
        <v>7220440</v>
      </c>
      <c r="D29" s="118">
        <v>7220440</v>
      </c>
      <c r="E29" s="118">
        <v>0</v>
      </c>
      <c r="F29" s="118">
        <v>0</v>
      </c>
    </row>
    <row r="30" spans="1:6" x14ac:dyDescent="0.25">
      <c r="A30" s="119">
        <v>14031900</v>
      </c>
      <c r="B30" s="120" t="s">
        <v>432</v>
      </c>
      <c r="C30" s="121">
        <v>7220440</v>
      </c>
      <c r="D30" s="122">
        <v>7220440</v>
      </c>
      <c r="E30" s="122">
        <v>0</v>
      </c>
      <c r="F30" s="122">
        <v>0</v>
      </c>
    </row>
    <row r="31" spans="1:6" ht="41.25" customHeight="1" x14ac:dyDescent="0.25">
      <c r="A31" s="115">
        <v>14040000</v>
      </c>
      <c r="B31" s="116" t="s">
        <v>434</v>
      </c>
      <c r="C31" s="117">
        <v>12974540</v>
      </c>
      <c r="D31" s="118">
        <v>12974540</v>
      </c>
      <c r="E31" s="118">
        <v>0</v>
      </c>
      <c r="F31" s="118">
        <v>0</v>
      </c>
    </row>
    <row r="32" spans="1:6" ht="116.25" customHeight="1" x14ac:dyDescent="0.25">
      <c r="A32" s="119">
        <v>14040100</v>
      </c>
      <c r="B32" s="120" t="s">
        <v>435</v>
      </c>
      <c r="C32" s="121">
        <v>8557660</v>
      </c>
      <c r="D32" s="122">
        <v>8557660</v>
      </c>
      <c r="E32" s="122">
        <v>0</v>
      </c>
      <c r="F32" s="122">
        <v>0</v>
      </c>
    </row>
    <row r="33" spans="1:6" ht="81.75" customHeight="1" x14ac:dyDescent="0.25">
      <c r="A33" s="119">
        <v>14040200</v>
      </c>
      <c r="B33" s="120" t="s">
        <v>436</v>
      </c>
      <c r="C33" s="121">
        <v>4416880</v>
      </c>
      <c r="D33" s="122">
        <v>4416880</v>
      </c>
      <c r="E33" s="122">
        <v>0</v>
      </c>
      <c r="F33" s="122">
        <v>0</v>
      </c>
    </row>
    <row r="34" spans="1:6" ht="56.25" customHeight="1" x14ac:dyDescent="0.25">
      <c r="A34" s="115">
        <v>18000000</v>
      </c>
      <c r="B34" s="116" t="s">
        <v>437</v>
      </c>
      <c r="C34" s="117">
        <v>128380078</v>
      </c>
      <c r="D34" s="118">
        <v>128380078</v>
      </c>
      <c r="E34" s="118">
        <v>0</v>
      </c>
      <c r="F34" s="118">
        <v>0</v>
      </c>
    </row>
    <row r="35" spans="1:6" x14ac:dyDescent="0.25">
      <c r="A35" s="115">
        <v>18010000</v>
      </c>
      <c r="B35" s="116" t="s">
        <v>438</v>
      </c>
      <c r="C35" s="117">
        <v>63329995</v>
      </c>
      <c r="D35" s="118">
        <v>63329995</v>
      </c>
      <c r="E35" s="118">
        <v>0</v>
      </c>
      <c r="F35" s="118">
        <v>0</v>
      </c>
    </row>
    <row r="36" spans="1:6" ht="57" customHeight="1" x14ac:dyDescent="0.25">
      <c r="A36" s="119">
        <v>18010100</v>
      </c>
      <c r="B36" s="120" t="s">
        <v>439</v>
      </c>
      <c r="C36" s="121">
        <v>24640</v>
      </c>
      <c r="D36" s="122">
        <v>24640</v>
      </c>
      <c r="E36" s="122">
        <v>0</v>
      </c>
      <c r="F36" s="122">
        <v>0</v>
      </c>
    </row>
    <row r="37" spans="1:6" ht="46.5" customHeight="1" x14ac:dyDescent="0.25">
      <c r="A37" s="119">
        <v>18010200</v>
      </c>
      <c r="B37" s="120" t="s">
        <v>440</v>
      </c>
      <c r="C37" s="121">
        <v>366170</v>
      </c>
      <c r="D37" s="122">
        <v>366170</v>
      </c>
      <c r="E37" s="122">
        <v>0</v>
      </c>
      <c r="F37" s="122">
        <v>0</v>
      </c>
    </row>
    <row r="38" spans="1:6" ht="51" customHeight="1" x14ac:dyDescent="0.25">
      <c r="A38" s="119">
        <v>18010300</v>
      </c>
      <c r="B38" s="120" t="s">
        <v>441</v>
      </c>
      <c r="C38" s="121">
        <v>1528080</v>
      </c>
      <c r="D38" s="122">
        <v>1528080</v>
      </c>
      <c r="E38" s="122">
        <v>0</v>
      </c>
      <c r="F38" s="122">
        <v>0</v>
      </c>
    </row>
    <row r="39" spans="1:6" ht="49.5" customHeight="1" x14ac:dyDescent="0.25">
      <c r="A39" s="119">
        <v>18010400</v>
      </c>
      <c r="B39" s="120" t="s">
        <v>442</v>
      </c>
      <c r="C39" s="121">
        <v>2998035</v>
      </c>
      <c r="D39" s="122">
        <v>2998035</v>
      </c>
      <c r="E39" s="122">
        <v>0</v>
      </c>
      <c r="F39" s="122">
        <v>0</v>
      </c>
    </row>
    <row r="40" spans="1:6" ht="28.5" customHeight="1" x14ac:dyDescent="0.25">
      <c r="A40" s="119">
        <v>18010500</v>
      </c>
      <c r="B40" s="120" t="s">
        <v>443</v>
      </c>
      <c r="C40" s="121">
        <v>30707150</v>
      </c>
      <c r="D40" s="122">
        <v>30707150</v>
      </c>
      <c r="E40" s="122">
        <v>0</v>
      </c>
      <c r="F40" s="122">
        <v>0</v>
      </c>
    </row>
    <row r="41" spans="1:6" ht="33.75" customHeight="1" x14ac:dyDescent="0.25">
      <c r="A41" s="119">
        <v>18010600</v>
      </c>
      <c r="B41" s="120" t="s">
        <v>444</v>
      </c>
      <c r="C41" s="121">
        <v>16669460</v>
      </c>
      <c r="D41" s="122">
        <v>16669460</v>
      </c>
      <c r="E41" s="122">
        <v>0</v>
      </c>
      <c r="F41" s="122">
        <v>0</v>
      </c>
    </row>
    <row r="42" spans="1:6" ht="24.75" customHeight="1" x14ac:dyDescent="0.25">
      <c r="A42" s="119">
        <v>18010700</v>
      </c>
      <c r="B42" s="120" t="s">
        <v>445</v>
      </c>
      <c r="C42" s="121">
        <v>3143320</v>
      </c>
      <c r="D42" s="122">
        <v>3143320</v>
      </c>
      <c r="E42" s="122">
        <v>0</v>
      </c>
      <c r="F42" s="122">
        <v>0</v>
      </c>
    </row>
    <row r="43" spans="1:6" ht="25.5" customHeight="1" x14ac:dyDescent="0.25">
      <c r="A43" s="119">
        <v>18010900</v>
      </c>
      <c r="B43" s="120" t="s">
        <v>446</v>
      </c>
      <c r="C43" s="121">
        <v>7748710</v>
      </c>
      <c r="D43" s="122">
        <v>7748710</v>
      </c>
      <c r="E43" s="122">
        <v>0</v>
      </c>
      <c r="F43" s="122">
        <v>0</v>
      </c>
    </row>
    <row r="44" spans="1:6" ht="15" customHeight="1" x14ac:dyDescent="0.25">
      <c r="A44" s="119">
        <v>18011000</v>
      </c>
      <c r="B44" s="120" t="s">
        <v>447</v>
      </c>
      <c r="C44" s="121">
        <v>75000</v>
      </c>
      <c r="D44" s="122">
        <v>75000</v>
      </c>
      <c r="E44" s="122">
        <v>0</v>
      </c>
      <c r="F44" s="122">
        <v>0</v>
      </c>
    </row>
    <row r="45" spans="1:6" ht="24" customHeight="1" x14ac:dyDescent="0.25">
      <c r="A45" s="119">
        <v>18011100</v>
      </c>
      <c r="B45" s="120" t="s">
        <v>448</v>
      </c>
      <c r="C45" s="121">
        <v>69430</v>
      </c>
      <c r="D45" s="122">
        <v>69430</v>
      </c>
      <c r="E45" s="122">
        <v>0</v>
      </c>
      <c r="F45" s="122">
        <v>0</v>
      </c>
    </row>
    <row r="46" spans="1:6" x14ac:dyDescent="0.25">
      <c r="A46" s="115">
        <v>18050000</v>
      </c>
      <c r="B46" s="116" t="s">
        <v>449</v>
      </c>
      <c r="C46" s="117">
        <v>65050083</v>
      </c>
      <c r="D46" s="118">
        <v>65050083</v>
      </c>
      <c r="E46" s="118">
        <v>0</v>
      </c>
      <c r="F46" s="118">
        <v>0</v>
      </c>
    </row>
    <row r="47" spans="1:6" ht="19.5" customHeight="1" x14ac:dyDescent="0.25">
      <c r="A47" s="119">
        <v>18050300</v>
      </c>
      <c r="B47" s="120" t="s">
        <v>450</v>
      </c>
      <c r="C47" s="121">
        <v>3456600</v>
      </c>
      <c r="D47" s="122">
        <v>3456600</v>
      </c>
      <c r="E47" s="122">
        <v>0</v>
      </c>
      <c r="F47" s="122">
        <v>0</v>
      </c>
    </row>
    <row r="48" spans="1:6" ht="31.5" customHeight="1" x14ac:dyDescent="0.25">
      <c r="A48" s="119">
        <v>18050400</v>
      </c>
      <c r="B48" s="120" t="s">
        <v>451</v>
      </c>
      <c r="C48" s="121">
        <v>44847383</v>
      </c>
      <c r="D48" s="122">
        <v>44847383</v>
      </c>
      <c r="E48" s="122">
        <v>0</v>
      </c>
      <c r="F48" s="122">
        <v>0</v>
      </c>
    </row>
    <row r="49" spans="1:6" ht="56.25" customHeight="1" x14ac:dyDescent="0.25">
      <c r="A49" s="119">
        <v>18050500</v>
      </c>
      <c r="B49" s="120" t="s">
        <v>452</v>
      </c>
      <c r="C49" s="121">
        <v>16746100</v>
      </c>
      <c r="D49" s="122">
        <v>16746100</v>
      </c>
      <c r="E49" s="122">
        <v>0</v>
      </c>
      <c r="F49" s="122">
        <v>0</v>
      </c>
    </row>
    <row r="50" spans="1:6" ht="30.75" customHeight="1" x14ac:dyDescent="0.25">
      <c r="A50" s="115">
        <v>19000000</v>
      </c>
      <c r="B50" s="116" t="s">
        <v>453</v>
      </c>
      <c r="C50" s="117">
        <v>176800</v>
      </c>
      <c r="D50" s="118">
        <v>0</v>
      </c>
      <c r="E50" s="118">
        <v>176800</v>
      </c>
      <c r="F50" s="118">
        <v>0</v>
      </c>
    </row>
    <row r="51" spans="1:6" ht="25.5" customHeight="1" x14ac:dyDescent="0.25">
      <c r="A51" s="115">
        <v>19010000</v>
      </c>
      <c r="B51" s="116" t="s">
        <v>454</v>
      </c>
      <c r="C51" s="117">
        <v>176800</v>
      </c>
      <c r="D51" s="118">
        <v>0</v>
      </c>
      <c r="E51" s="118">
        <v>176800</v>
      </c>
      <c r="F51" s="118">
        <v>0</v>
      </c>
    </row>
    <row r="52" spans="1:6" ht="69.75" customHeight="1" x14ac:dyDescent="0.25">
      <c r="A52" s="119">
        <v>19010100</v>
      </c>
      <c r="B52" s="120" t="s">
        <v>455</v>
      </c>
      <c r="C52" s="121">
        <v>77300</v>
      </c>
      <c r="D52" s="122">
        <v>0</v>
      </c>
      <c r="E52" s="122">
        <v>77300</v>
      </c>
      <c r="F52" s="122">
        <v>0</v>
      </c>
    </row>
    <row r="53" spans="1:6" ht="40.5" customHeight="1" x14ac:dyDescent="0.25">
      <c r="A53" s="119">
        <v>19010200</v>
      </c>
      <c r="B53" s="120" t="s">
        <v>456</v>
      </c>
      <c r="C53" s="121">
        <v>23200</v>
      </c>
      <c r="D53" s="122">
        <v>0</v>
      </c>
      <c r="E53" s="122">
        <v>23200</v>
      </c>
      <c r="F53" s="122">
        <v>0</v>
      </c>
    </row>
    <row r="54" spans="1:6" ht="57" customHeight="1" x14ac:dyDescent="0.25">
      <c r="A54" s="119">
        <v>19010300</v>
      </c>
      <c r="B54" s="120" t="s">
        <v>457</v>
      </c>
      <c r="C54" s="121">
        <v>76300</v>
      </c>
      <c r="D54" s="122">
        <v>0</v>
      </c>
      <c r="E54" s="122">
        <v>76300</v>
      </c>
      <c r="F54" s="122">
        <v>0</v>
      </c>
    </row>
    <row r="55" spans="1:6" ht="31.5" customHeight="1" x14ac:dyDescent="0.25">
      <c r="A55" s="115">
        <v>20000000</v>
      </c>
      <c r="B55" s="116" t="s">
        <v>458</v>
      </c>
      <c r="C55" s="117">
        <v>4590710</v>
      </c>
      <c r="D55" s="118">
        <v>3387870</v>
      </c>
      <c r="E55" s="118">
        <v>1202840</v>
      </c>
      <c r="F55" s="118">
        <v>0</v>
      </c>
    </row>
    <row r="56" spans="1:6" ht="24.75" customHeight="1" x14ac:dyDescent="0.25">
      <c r="A56" s="115">
        <v>21000000</v>
      </c>
      <c r="B56" s="116" t="s">
        <v>459</v>
      </c>
      <c r="C56" s="117">
        <v>338600</v>
      </c>
      <c r="D56" s="118">
        <v>338600</v>
      </c>
      <c r="E56" s="118">
        <v>0</v>
      </c>
      <c r="F56" s="118">
        <v>0</v>
      </c>
    </row>
    <row r="57" spans="1:6" ht="93" customHeight="1" x14ac:dyDescent="0.25">
      <c r="A57" s="115">
        <v>21010000</v>
      </c>
      <c r="B57" s="116" t="s">
        <v>460</v>
      </c>
      <c r="C57" s="117">
        <v>750</v>
      </c>
      <c r="D57" s="118">
        <v>750</v>
      </c>
      <c r="E57" s="118">
        <v>0</v>
      </c>
      <c r="F57" s="118">
        <v>0</v>
      </c>
    </row>
    <row r="58" spans="1:6" ht="54.75" customHeight="1" x14ac:dyDescent="0.25">
      <c r="A58" s="119">
        <v>21010300</v>
      </c>
      <c r="B58" s="120" t="s">
        <v>461</v>
      </c>
      <c r="C58" s="121">
        <v>750</v>
      </c>
      <c r="D58" s="122">
        <v>750</v>
      </c>
      <c r="E58" s="122">
        <v>0</v>
      </c>
      <c r="F58" s="122">
        <v>0</v>
      </c>
    </row>
    <row r="59" spans="1:6" ht="21" customHeight="1" x14ac:dyDescent="0.25">
      <c r="A59" s="115">
        <v>21080000</v>
      </c>
      <c r="B59" s="116" t="s">
        <v>462</v>
      </c>
      <c r="C59" s="117">
        <v>337850</v>
      </c>
      <c r="D59" s="118">
        <v>337850</v>
      </c>
      <c r="E59" s="118">
        <v>0</v>
      </c>
      <c r="F59" s="118">
        <v>0</v>
      </c>
    </row>
    <row r="60" spans="1:6" ht="27.75" customHeight="1" x14ac:dyDescent="0.25">
      <c r="A60" s="119">
        <v>21081100</v>
      </c>
      <c r="B60" s="120" t="s">
        <v>463</v>
      </c>
      <c r="C60" s="121">
        <v>181690</v>
      </c>
      <c r="D60" s="122">
        <v>181690</v>
      </c>
      <c r="E60" s="122">
        <v>0</v>
      </c>
      <c r="F60" s="122">
        <v>0</v>
      </c>
    </row>
    <row r="61" spans="1:6" ht="91.5" customHeight="1" x14ac:dyDescent="0.25">
      <c r="A61" s="119">
        <v>21081500</v>
      </c>
      <c r="B61" s="120" t="s">
        <v>464</v>
      </c>
      <c r="C61" s="121">
        <v>37290</v>
      </c>
      <c r="D61" s="122">
        <v>37290</v>
      </c>
      <c r="E61" s="122">
        <v>0</v>
      </c>
      <c r="F61" s="122">
        <v>0</v>
      </c>
    </row>
    <row r="62" spans="1:6" ht="69.75" customHeight="1" x14ac:dyDescent="0.25">
      <c r="A62" s="119">
        <v>21081700</v>
      </c>
      <c r="B62" s="120" t="s">
        <v>465</v>
      </c>
      <c r="C62" s="121">
        <v>117150</v>
      </c>
      <c r="D62" s="122">
        <v>117150</v>
      </c>
      <c r="E62" s="122">
        <v>0</v>
      </c>
      <c r="F62" s="122">
        <v>0</v>
      </c>
    </row>
    <row r="63" spans="1:6" ht="92.25" customHeight="1" x14ac:dyDescent="0.25">
      <c r="A63" s="119">
        <v>21082400</v>
      </c>
      <c r="B63" s="120" t="s">
        <v>466</v>
      </c>
      <c r="C63" s="121">
        <v>1720</v>
      </c>
      <c r="D63" s="122">
        <v>1720</v>
      </c>
      <c r="E63" s="122">
        <v>0</v>
      </c>
      <c r="F63" s="122">
        <v>0</v>
      </c>
    </row>
    <row r="64" spans="1:6" ht="42.75" customHeight="1" x14ac:dyDescent="0.25">
      <c r="A64" s="115">
        <v>22000000</v>
      </c>
      <c r="B64" s="116" t="s">
        <v>467</v>
      </c>
      <c r="C64" s="117">
        <v>1979240</v>
      </c>
      <c r="D64" s="118">
        <v>1979240</v>
      </c>
      <c r="E64" s="118">
        <v>0</v>
      </c>
      <c r="F64" s="118">
        <v>0</v>
      </c>
    </row>
    <row r="65" spans="1:6" ht="24" customHeight="1" x14ac:dyDescent="0.25">
      <c r="A65" s="115">
        <v>22010000</v>
      </c>
      <c r="B65" s="116" t="s">
        <v>468</v>
      </c>
      <c r="C65" s="117">
        <v>1485340</v>
      </c>
      <c r="D65" s="118">
        <v>1485340</v>
      </c>
      <c r="E65" s="118">
        <v>0</v>
      </c>
      <c r="F65" s="118">
        <v>0</v>
      </c>
    </row>
    <row r="66" spans="1:6" ht="59.25" customHeight="1" x14ac:dyDescent="0.25">
      <c r="A66" s="119">
        <v>22010300</v>
      </c>
      <c r="B66" s="120" t="s">
        <v>469</v>
      </c>
      <c r="C66" s="121">
        <v>65000</v>
      </c>
      <c r="D66" s="122">
        <v>65000</v>
      </c>
      <c r="E66" s="122">
        <v>0</v>
      </c>
      <c r="F66" s="122">
        <v>0</v>
      </c>
    </row>
    <row r="67" spans="1:6" ht="41.25" customHeight="1" x14ac:dyDescent="0.25">
      <c r="A67" s="119">
        <v>22012500</v>
      </c>
      <c r="B67" s="120" t="s">
        <v>470</v>
      </c>
      <c r="C67" s="121">
        <v>950000</v>
      </c>
      <c r="D67" s="122">
        <v>950000</v>
      </c>
      <c r="E67" s="122">
        <v>0</v>
      </c>
      <c r="F67" s="122">
        <v>0</v>
      </c>
    </row>
    <row r="68" spans="1:6" ht="32.25" customHeight="1" x14ac:dyDescent="0.25">
      <c r="A68" s="119">
        <v>22012600</v>
      </c>
      <c r="B68" s="120" t="s">
        <v>471</v>
      </c>
      <c r="C68" s="121">
        <v>459680</v>
      </c>
      <c r="D68" s="122">
        <v>459680</v>
      </c>
      <c r="E68" s="122">
        <v>0</v>
      </c>
      <c r="F68" s="122">
        <v>0</v>
      </c>
    </row>
    <row r="69" spans="1:6" ht="98.25" customHeight="1" x14ac:dyDescent="0.25">
      <c r="A69" s="119">
        <v>22012900</v>
      </c>
      <c r="B69" s="120" t="s">
        <v>472</v>
      </c>
      <c r="C69" s="121">
        <v>10660</v>
      </c>
      <c r="D69" s="122">
        <v>10660</v>
      </c>
      <c r="E69" s="122">
        <v>0</v>
      </c>
      <c r="F69" s="122">
        <v>0</v>
      </c>
    </row>
    <row r="70" spans="1:6" ht="43.5" customHeight="1" x14ac:dyDescent="0.25">
      <c r="A70" s="115">
        <v>22080000</v>
      </c>
      <c r="B70" s="116" t="s">
        <v>473</v>
      </c>
      <c r="C70" s="117">
        <v>393900</v>
      </c>
      <c r="D70" s="118">
        <v>393900</v>
      </c>
      <c r="E70" s="118">
        <v>0</v>
      </c>
      <c r="F70" s="118">
        <v>0</v>
      </c>
    </row>
    <row r="71" spans="1:6" ht="52.5" customHeight="1" x14ac:dyDescent="0.25">
      <c r="A71" s="119">
        <v>22080400</v>
      </c>
      <c r="B71" s="120" t="s">
        <v>474</v>
      </c>
      <c r="C71" s="121">
        <v>393900</v>
      </c>
      <c r="D71" s="122">
        <v>393900</v>
      </c>
      <c r="E71" s="122">
        <v>0</v>
      </c>
      <c r="F71" s="122">
        <v>0</v>
      </c>
    </row>
    <row r="72" spans="1:6" x14ac:dyDescent="0.25">
      <c r="A72" s="115">
        <v>22090000</v>
      </c>
      <c r="B72" s="116" t="s">
        <v>475</v>
      </c>
      <c r="C72" s="117">
        <v>100000</v>
      </c>
      <c r="D72" s="118">
        <v>100000</v>
      </c>
      <c r="E72" s="118">
        <v>0</v>
      </c>
      <c r="F72" s="118">
        <v>0</v>
      </c>
    </row>
    <row r="73" spans="1:6" ht="66" customHeight="1" x14ac:dyDescent="0.25">
      <c r="A73" s="119">
        <v>22090100</v>
      </c>
      <c r="B73" s="120" t="s">
        <v>476</v>
      </c>
      <c r="C73" s="121">
        <v>100000</v>
      </c>
      <c r="D73" s="122">
        <v>100000</v>
      </c>
      <c r="E73" s="122">
        <v>0</v>
      </c>
      <c r="F73" s="122">
        <v>0</v>
      </c>
    </row>
    <row r="74" spans="1:6" ht="23.25" customHeight="1" x14ac:dyDescent="0.25">
      <c r="A74" s="115">
        <v>24000000</v>
      </c>
      <c r="B74" s="116" t="s">
        <v>477</v>
      </c>
      <c r="C74" s="117">
        <v>1070030</v>
      </c>
      <c r="D74" s="118">
        <v>1070030</v>
      </c>
      <c r="E74" s="118">
        <v>0</v>
      </c>
      <c r="F74" s="118">
        <v>0</v>
      </c>
    </row>
    <row r="75" spans="1:6" ht="23.25" customHeight="1" x14ac:dyDescent="0.25">
      <c r="A75" s="115">
        <v>24060000</v>
      </c>
      <c r="B75" s="116" t="s">
        <v>462</v>
      </c>
      <c r="C75" s="117">
        <v>1070030</v>
      </c>
      <c r="D75" s="118">
        <v>1070030</v>
      </c>
      <c r="E75" s="118">
        <v>0</v>
      </c>
      <c r="F75" s="118">
        <v>0</v>
      </c>
    </row>
    <row r="76" spans="1:6" ht="26.25" customHeight="1" x14ac:dyDescent="0.25">
      <c r="A76" s="119">
        <v>24060300</v>
      </c>
      <c r="B76" s="120" t="s">
        <v>462</v>
      </c>
      <c r="C76" s="121">
        <v>1050030</v>
      </c>
      <c r="D76" s="122">
        <v>1050030</v>
      </c>
      <c r="E76" s="122">
        <v>0</v>
      </c>
      <c r="F76" s="122">
        <v>0</v>
      </c>
    </row>
    <row r="77" spans="1:6" ht="127.5" customHeight="1" x14ac:dyDescent="0.25">
      <c r="A77" s="119">
        <v>24062200</v>
      </c>
      <c r="B77" s="120" t="s">
        <v>478</v>
      </c>
      <c r="C77" s="121">
        <v>20000</v>
      </c>
      <c r="D77" s="122">
        <v>20000</v>
      </c>
      <c r="E77" s="122">
        <v>0</v>
      </c>
      <c r="F77" s="122">
        <v>0</v>
      </c>
    </row>
    <row r="78" spans="1:6" ht="30" customHeight="1" x14ac:dyDescent="0.25">
      <c r="A78" s="115">
        <v>25000000</v>
      </c>
      <c r="B78" s="116" t="s">
        <v>479</v>
      </c>
      <c r="C78" s="117">
        <v>1202840</v>
      </c>
      <c r="D78" s="118">
        <v>0</v>
      </c>
      <c r="E78" s="118">
        <v>1202840</v>
      </c>
      <c r="F78" s="118">
        <v>0</v>
      </c>
    </row>
    <row r="79" spans="1:6" ht="29.25" customHeight="1" x14ac:dyDescent="0.25">
      <c r="A79" s="115">
        <v>25010000</v>
      </c>
      <c r="B79" s="116" t="s">
        <v>480</v>
      </c>
      <c r="C79" s="117">
        <v>1202840</v>
      </c>
      <c r="D79" s="118">
        <v>0</v>
      </c>
      <c r="E79" s="118">
        <v>1202840</v>
      </c>
      <c r="F79" s="118">
        <v>0</v>
      </c>
    </row>
    <row r="80" spans="1:6" ht="41.25" customHeight="1" x14ac:dyDescent="0.25">
      <c r="A80" s="119">
        <v>25010100</v>
      </c>
      <c r="B80" s="120" t="s">
        <v>481</v>
      </c>
      <c r="C80" s="121">
        <v>823500</v>
      </c>
      <c r="D80" s="122">
        <v>0</v>
      </c>
      <c r="E80" s="122">
        <v>823500</v>
      </c>
      <c r="F80" s="122">
        <v>0</v>
      </c>
    </row>
    <row r="81" spans="1:6" ht="54" customHeight="1" x14ac:dyDescent="0.25">
      <c r="A81" s="119">
        <v>25010300</v>
      </c>
      <c r="B81" s="120" t="s">
        <v>482</v>
      </c>
      <c r="C81" s="121">
        <v>379340</v>
      </c>
      <c r="D81" s="122">
        <v>0</v>
      </c>
      <c r="E81" s="122">
        <v>379340</v>
      </c>
      <c r="F81" s="122">
        <v>0</v>
      </c>
    </row>
    <row r="82" spans="1:6" ht="33.75" customHeight="1" x14ac:dyDescent="0.25">
      <c r="A82" s="123"/>
      <c r="B82" s="124" t="s">
        <v>483</v>
      </c>
      <c r="C82" s="117">
        <v>333849953</v>
      </c>
      <c r="D82" s="117">
        <v>332470313</v>
      </c>
      <c r="E82" s="117">
        <v>1379640</v>
      </c>
      <c r="F82" s="117">
        <v>0</v>
      </c>
    </row>
    <row r="83" spans="1:6" ht="27" customHeight="1" x14ac:dyDescent="0.25">
      <c r="A83" s="115">
        <v>40000000</v>
      </c>
      <c r="B83" s="116" t="s">
        <v>484</v>
      </c>
      <c r="C83" s="117">
        <v>146568368</v>
      </c>
      <c r="D83" s="118">
        <v>146402368</v>
      </c>
      <c r="E83" s="118">
        <v>166000</v>
      </c>
      <c r="F83" s="118">
        <v>0</v>
      </c>
    </row>
    <row r="84" spans="1:6" ht="30" customHeight="1" x14ac:dyDescent="0.25">
      <c r="A84" s="115">
        <v>41000000</v>
      </c>
      <c r="B84" s="116" t="s">
        <v>485</v>
      </c>
      <c r="C84" s="117">
        <v>146568368</v>
      </c>
      <c r="D84" s="118">
        <v>146402368</v>
      </c>
      <c r="E84" s="118">
        <v>166000</v>
      </c>
      <c r="F84" s="118">
        <v>0</v>
      </c>
    </row>
    <row r="85" spans="1:6" ht="25.5" customHeight="1" x14ac:dyDescent="0.25">
      <c r="A85" s="115">
        <v>41020000</v>
      </c>
      <c r="B85" s="116" t="s">
        <v>486</v>
      </c>
      <c r="C85" s="117">
        <v>33223300</v>
      </c>
      <c r="D85" s="118">
        <v>33223300</v>
      </c>
      <c r="E85" s="118">
        <v>0</v>
      </c>
      <c r="F85" s="118">
        <v>0</v>
      </c>
    </row>
    <row r="86" spans="1:6" ht="24" customHeight="1" x14ac:dyDescent="0.25">
      <c r="A86" s="119">
        <v>41020100</v>
      </c>
      <c r="B86" s="120" t="s">
        <v>348</v>
      </c>
      <c r="C86" s="121">
        <v>33223300</v>
      </c>
      <c r="D86" s="122">
        <v>33223300</v>
      </c>
      <c r="E86" s="122">
        <v>0</v>
      </c>
      <c r="F86" s="122">
        <v>0</v>
      </c>
    </row>
    <row r="87" spans="1:6" ht="29.25" customHeight="1" x14ac:dyDescent="0.25">
      <c r="A87" s="115">
        <v>41030000</v>
      </c>
      <c r="B87" s="116" t="s">
        <v>487</v>
      </c>
      <c r="C87" s="117">
        <v>108091400</v>
      </c>
      <c r="D87" s="118">
        <v>107925400</v>
      </c>
      <c r="E87" s="118">
        <v>166000</v>
      </c>
      <c r="F87" s="118">
        <v>0</v>
      </c>
    </row>
    <row r="88" spans="1:6" ht="56.25" customHeight="1" x14ac:dyDescent="0.25">
      <c r="A88" s="119">
        <v>41031100</v>
      </c>
      <c r="B88" s="120" t="s">
        <v>351</v>
      </c>
      <c r="C88" s="121">
        <v>8780100</v>
      </c>
      <c r="D88" s="122">
        <v>8780100</v>
      </c>
      <c r="E88" s="122">
        <v>0</v>
      </c>
      <c r="F88" s="122">
        <v>0</v>
      </c>
    </row>
    <row r="89" spans="1:6" ht="39" customHeight="1" x14ac:dyDescent="0.25">
      <c r="A89" s="119">
        <v>41033900</v>
      </c>
      <c r="B89" s="120" t="s">
        <v>488</v>
      </c>
      <c r="C89" s="121">
        <v>87574300</v>
      </c>
      <c r="D89" s="122">
        <v>87574300</v>
      </c>
      <c r="E89" s="122">
        <v>0</v>
      </c>
      <c r="F89" s="122">
        <v>0</v>
      </c>
    </row>
    <row r="90" spans="1:6" ht="54.75" customHeight="1" x14ac:dyDescent="0.25">
      <c r="A90" s="119">
        <v>41035400</v>
      </c>
      <c r="B90" s="120" t="s">
        <v>357</v>
      </c>
      <c r="C90" s="121">
        <v>230500</v>
      </c>
      <c r="D90" s="122">
        <v>230500</v>
      </c>
      <c r="E90" s="122">
        <v>0</v>
      </c>
      <c r="F90" s="122">
        <v>0</v>
      </c>
    </row>
    <row r="91" spans="1:6" ht="71.25" customHeight="1" x14ac:dyDescent="0.25">
      <c r="A91" s="119">
        <v>41036000</v>
      </c>
      <c r="B91" s="120" t="s">
        <v>361</v>
      </c>
      <c r="C91" s="121">
        <v>1886800</v>
      </c>
      <c r="D91" s="122">
        <v>1886800</v>
      </c>
      <c r="E91" s="122">
        <v>0</v>
      </c>
      <c r="F91" s="122">
        <v>0</v>
      </c>
    </row>
    <row r="92" spans="1:6" ht="59.25" customHeight="1" x14ac:dyDescent="0.25">
      <c r="A92" s="119">
        <v>41036300</v>
      </c>
      <c r="B92" s="120" t="s">
        <v>362</v>
      </c>
      <c r="C92" s="121">
        <v>9453700</v>
      </c>
      <c r="D92" s="122">
        <v>9453700</v>
      </c>
      <c r="E92" s="122">
        <v>0</v>
      </c>
      <c r="F92" s="122">
        <v>0</v>
      </c>
    </row>
    <row r="93" spans="1:6" ht="57.75" customHeight="1" x14ac:dyDescent="0.25">
      <c r="A93" s="119">
        <v>41037400</v>
      </c>
      <c r="B93" s="120" t="s">
        <v>365</v>
      </c>
      <c r="C93" s="121">
        <v>166000</v>
      </c>
      <c r="D93" s="122">
        <v>0</v>
      </c>
      <c r="E93" s="122">
        <v>166000</v>
      </c>
      <c r="F93" s="122">
        <v>0</v>
      </c>
    </row>
    <row r="94" spans="1:6" ht="50.25" customHeight="1" x14ac:dyDescent="0.25">
      <c r="A94" s="115">
        <v>41050000</v>
      </c>
      <c r="B94" s="116" t="s">
        <v>489</v>
      </c>
      <c r="C94" s="117">
        <v>5253668</v>
      </c>
      <c r="D94" s="118">
        <v>5253668</v>
      </c>
      <c r="E94" s="118">
        <v>0</v>
      </c>
      <c r="F94" s="118">
        <v>0</v>
      </c>
    </row>
    <row r="95" spans="1:6" ht="51.75" customHeight="1" x14ac:dyDescent="0.25">
      <c r="A95" s="119">
        <v>41051000</v>
      </c>
      <c r="B95" s="120" t="s">
        <v>353</v>
      </c>
      <c r="C95" s="121">
        <v>982514</v>
      </c>
      <c r="D95" s="122">
        <v>982514</v>
      </c>
      <c r="E95" s="122">
        <v>0</v>
      </c>
      <c r="F95" s="122">
        <v>0</v>
      </c>
    </row>
    <row r="96" spans="1:6" ht="30" customHeight="1" x14ac:dyDescent="0.25">
      <c r="A96" s="119">
        <v>41053900</v>
      </c>
      <c r="B96" s="120" t="s">
        <v>9</v>
      </c>
      <c r="C96" s="121">
        <v>3136921</v>
      </c>
      <c r="D96" s="122">
        <v>3136921</v>
      </c>
      <c r="E96" s="122">
        <v>0</v>
      </c>
      <c r="F96" s="122">
        <v>0</v>
      </c>
    </row>
    <row r="97" spans="1:6" ht="84.75" customHeight="1" x14ac:dyDescent="0.25">
      <c r="A97" s="119">
        <v>41059300</v>
      </c>
      <c r="B97" s="120" t="s">
        <v>363</v>
      </c>
      <c r="C97" s="121">
        <v>1134233</v>
      </c>
      <c r="D97" s="122">
        <v>1134233</v>
      </c>
      <c r="E97" s="122">
        <v>0</v>
      </c>
      <c r="F97" s="122">
        <v>0</v>
      </c>
    </row>
    <row r="98" spans="1:6" x14ac:dyDescent="0.25">
      <c r="A98" s="125" t="s">
        <v>8</v>
      </c>
      <c r="B98" s="124" t="s">
        <v>490</v>
      </c>
      <c r="C98" s="117">
        <v>480418321</v>
      </c>
      <c r="D98" s="117">
        <v>478872681</v>
      </c>
      <c r="E98" s="117">
        <v>1545640</v>
      </c>
      <c r="F98" s="117">
        <v>0</v>
      </c>
    </row>
    <row r="101" spans="1:6" x14ac:dyDescent="0.25">
      <c r="A101" s="110"/>
      <c r="B101" s="154" t="s">
        <v>410</v>
      </c>
      <c r="C101" s="154"/>
      <c r="D101" s="154"/>
      <c r="E101" s="154"/>
      <c r="F101" s="110"/>
    </row>
  </sheetData>
  <mergeCells count="10">
    <mergeCell ref="D2:G4"/>
    <mergeCell ref="B101:E101"/>
    <mergeCell ref="E9:E10"/>
    <mergeCell ref="F9:F10"/>
    <mergeCell ref="A5:F5"/>
    <mergeCell ref="A8:A10"/>
    <mergeCell ref="B8:B10"/>
    <mergeCell ref="C8:C10"/>
    <mergeCell ref="D8:D10"/>
    <mergeCell ref="E8:F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view="pageBreakPreview" zoomScale="80" zoomScaleNormal="100" zoomScaleSheetLayoutView="80" workbookViewId="0">
      <selection activeCell="A107" sqref="A107"/>
    </sheetView>
  </sheetViews>
  <sheetFormatPr defaultRowHeight="15" x14ac:dyDescent="0.25"/>
  <cols>
    <col min="1" max="1" width="21.28515625" customWidth="1"/>
    <col min="2" max="2" width="15.5703125" customWidth="1"/>
    <col min="3" max="3" width="14.28515625" customWidth="1"/>
    <col min="4" max="4" width="47.140625" customWidth="1"/>
    <col min="5" max="8" width="16.7109375" customWidth="1"/>
    <col min="9" max="9" width="15.5703125" customWidth="1"/>
    <col min="10" max="10" width="15.28515625" customWidth="1"/>
    <col min="11" max="11" width="16.28515625" customWidth="1"/>
    <col min="12" max="12" width="14.140625" customWidth="1"/>
    <col min="13" max="14" width="13.42578125" customWidth="1"/>
    <col min="15" max="15" width="16.5703125" customWidth="1"/>
    <col min="16" max="16" width="20.85546875" customWidth="1"/>
  </cols>
  <sheetData>
    <row r="1" spans="1:16" x14ac:dyDescent="0.25">
      <c r="M1" t="s">
        <v>10</v>
      </c>
    </row>
    <row r="2" spans="1:16" x14ac:dyDescent="0.25">
      <c r="M2" s="160" t="s">
        <v>409</v>
      </c>
      <c r="N2" s="160"/>
      <c r="O2" s="160"/>
      <c r="P2" s="160"/>
    </row>
    <row r="3" spans="1:16" x14ac:dyDescent="0.25">
      <c r="M3" s="160"/>
      <c r="N3" s="160"/>
      <c r="O3" s="160"/>
      <c r="P3" s="160"/>
    </row>
    <row r="4" spans="1:16" ht="52.5" customHeight="1" x14ac:dyDescent="0.25">
      <c r="M4" s="160"/>
      <c r="N4" s="160"/>
      <c r="O4" s="160"/>
      <c r="P4" s="160"/>
    </row>
    <row r="5" spans="1:16" ht="15.75" x14ac:dyDescent="0.25">
      <c r="A5" s="161" t="s">
        <v>11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</row>
    <row r="6" spans="1:16" ht="15.75" x14ac:dyDescent="0.25">
      <c r="A6" s="161" t="s">
        <v>324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</row>
    <row r="7" spans="1:16" x14ac:dyDescent="0.25">
      <c r="A7" s="8" t="s">
        <v>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8" spans="1:16" x14ac:dyDescent="0.25">
      <c r="A8" s="9" t="s">
        <v>1</v>
      </c>
      <c r="P8" s="108" t="s">
        <v>12</v>
      </c>
    </row>
    <row r="9" spans="1:16" ht="15" customHeight="1" x14ac:dyDescent="0.25">
      <c r="A9" s="165" t="s">
        <v>13</v>
      </c>
      <c r="B9" s="165" t="s">
        <v>14</v>
      </c>
      <c r="C9" s="165" t="s">
        <v>15</v>
      </c>
      <c r="D9" s="163" t="s">
        <v>16</v>
      </c>
      <c r="E9" s="163" t="s">
        <v>4</v>
      </c>
      <c r="F9" s="163"/>
      <c r="G9" s="163"/>
      <c r="H9" s="163"/>
      <c r="I9" s="163"/>
      <c r="J9" s="163" t="s">
        <v>5</v>
      </c>
      <c r="K9" s="163"/>
      <c r="L9" s="163"/>
      <c r="M9" s="163"/>
      <c r="N9" s="163"/>
      <c r="O9" s="163"/>
      <c r="P9" s="164" t="s">
        <v>17</v>
      </c>
    </row>
    <row r="10" spans="1:16" ht="61.5" customHeight="1" x14ac:dyDescent="0.25">
      <c r="A10" s="163"/>
      <c r="B10" s="163"/>
      <c r="C10" s="163"/>
      <c r="D10" s="163"/>
      <c r="E10" s="164" t="s">
        <v>6</v>
      </c>
      <c r="F10" s="163" t="s">
        <v>18</v>
      </c>
      <c r="G10" s="163" t="s">
        <v>19</v>
      </c>
      <c r="H10" s="163"/>
      <c r="I10" s="163" t="s">
        <v>20</v>
      </c>
      <c r="J10" s="164" t="s">
        <v>6</v>
      </c>
      <c r="K10" s="163" t="s">
        <v>7</v>
      </c>
      <c r="L10" s="163" t="s">
        <v>18</v>
      </c>
      <c r="M10" s="163" t="s">
        <v>19</v>
      </c>
      <c r="N10" s="163"/>
      <c r="O10" s="163" t="s">
        <v>20</v>
      </c>
      <c r="P10" s="163"/>
    </row>
    <row r="11" spans="1:16" ht="61.5" customHeight="1" x14ac:dyDescent="0.25">
      <c r="A11" s="163"/>
      <c r="B11" s="163"/>
      <c r="C11" s="163"/>
      <c r="D11" s="163"/>
      <c r="E11" s="163"/>
      <c r="F11" s="163"/>
      <c r="G11" s="163" t="s">
        <v>21</v>
      </c>
      <c r="H11" s="163" t="s">
        <v>22</v>
      </c>
      <c r="I11" s="163"/>
      <c r="J11" s="163"/>
      <c r="K11" s="163"/>
      <c r="L11" s="163"/>
      <c r="M11" s="163" t="s">
        <v>21</v>
      </c>
      <c r="N11" s="163" t="s">
        <v>22</v>
      </c>
      <c r="O11" s="163"/>
      <c r="P11" s="163"/>
    </row>
    <row r="12" spans="1:16" ht="72.75" customHeight="1" x14ac:dyDescent="0.25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</row>
    <row r="13" spans="1:16" ht="29.25" customHeight="1" x14ac:dyDescent="0.25">
      <c r="A13" s="128">
        <v>1</v>
      </c>
      <c r="B13" s="128">
        <v>2</v>
      </c>
      <c r="C13" s="128">
        <v>3</v>
      </c>
      <c r="D13" s="128">
        <v>4</v>
      </c>
      <c r="E13" s="129">
        <v>5</v>
      </c>
      <c r="F13" s="128">
        <v>6</v>
      </c>
      <c r="G13" s="128">
        <v>7</v>
      </c>
      <c r="H13" s="128">
        <v>8</v>
      </c>
      <c r="I13" s="128">
        <v>9</v>
      </c>
      <c r="J13" s="129">
        <v>10</v>
      </c>
      <c r="K13" s="128">
        <v>11</v>
      </c>
      <c r="L13" s="128">
        <v>12</v>
      </c>
      <c r="M13" s="128">
        <v>13</v>
      </c>
      <c r="N13" s="128">
        <v>14</v>
      </c>
      <c r="O13" s="128">
        <v>15</v>
      </c>
      <c r="P13" s="129">
        <v>16</v>
      </c>
    </row>
    <row r="14" spans="1:16" ht="45" customHeight="1" x14ac:dyDescent="0.25">
      <c r="A14" s="130" t="s">
        <v>23</v>
      </c>
      <c r="B14" s="131"/>
      <c r="C14" s="132"/>
      <c r="D14" s="133" t="s">
        <v>24</v>
      </c>
      <c r="E14" s="134">
        <v>78347659</v>
      </c>
      <c r="F14" s="135">
        <v>76679519</v>
      </c>
      <c r="G14" s="135">
        <v>40913000</v>
      </c>
      <c r="H14" s="135">
        <v>2645350</v>
      </c>
      <c r="I14" s="135">
        <v>1668140</v>
      </c>
      <c r="J14" s="134">
        <v>1023130</v>
      </c>
      <c r="K14" s="135">
        <v>997330</v>
      </c>
      <c r="L14" s="135">
        <v>25800</v>
      </c>
      <c r="M14" s="135">
        <v>0</v>
      </c>
      <c r="N14" s="135">
        <v>0</v>
      </c>
      <c r="O14" s="135">
        <v>997330</v>
      </c>
      <c r="P14" s="134">
        <v>79370789</v>
      </c>
    </row>
    <row r="15" spans="1:16" ht="47.25" customHeight="1" x14ac:dyDescent="0.25">
      <c r="A15" s="130" t="s">
        <v>25</v>
      </c>
      <c r="B15" s="131"/>
      <c r="C15" s="132"/>
      <c r="D15" s="133" t="s">
        <v>24</v>
      </c>
      <c r="E15" s="134">
        <v>78347659</v>
      </c>
      <c r="F15" s="135">
        <v>76679519</v>
      </c>
      <c r="G15" s="135">
        <v>40913000</v>
      </c>
      <c r="H15" s="135">
        <v>2645350</v>
      </c>
      <c r="I15" s="135">
        <v>1668140</v>
      </c>
      <c r="J15" s="134">
        <v>1023130</v>
      </c>
      <c r="K15" s="135">
        <v>997330</v>
      </c>
      <c r="L15" s="135">
        <v>25800</v>
      </c>
      <c r="M15" s="135">
        <v>0</v>
      </c>
      <c r="N15" s="135">
        <v>0</v>
      </c>
      <c r="O15" s="135">
        <v>997330</v>
      </c>
      <c r="P15" s="134">
        <v>79370789</v>
      </c>
    </row>
    <row r="16" spans="1:16" ht="84.75" customHeight="1" x14ac:dyDescent="0.25">
      <c r="A16" s="136" t="s">
        <v>26</v>
      </c>
      <c r="B16" s="136" t="s">
        <v>27</v>
      </c>
      <c r="C16" s="137" t="s">
        <v>28</v>
      </c>
      <c r="D16" s="138" t="s">
        <v>29</v>
      </c>
      <c r="E16" s="139">
        <v>51958640</v>
      </c>
      <c r="F16" s="138">
        <v>51809140</v>
      </c>
      <c r="G16" s="138">
        <v>38438600</v>
      </c>
      <c r="H16" s="138">
        <v>2594350</v>
      </c>
      <c r="I16" s="138">
        <v>149500</v>
      </c>
      <c r="J16" s="139">
        <v>25800</v>
      </c>
      <c r="K16" s="138">
        <v>0</v>
      </c>
      <c r="L16" s="138">
        <v>25800</v>
      </c>
      <c r="M16" s="138">
        <v>0</v>
      </c>
      <c r="N16" s="138">
        <v>0</v>
      </c>
      <c r="O16" s="138">
        <v>0</v>
      </c>
      <c r="P16" s="139">
        <v>51984440</v>
      </c>
    </row>
    <row r="17" spans="1:16" ht="45" customHeight="1" x14ac:dyDescent="0.25">
      <c r="A17" s="136" t="s">
        <v>30</v>
      </c>
      <c r="B17" s="136" t="s">
        <v>31</v>
      </c>
      <c r="C17" s="137" t="s">
        <v>32</v>
      </c>
      <c r="D17" s="138" t="s">
        <v>33</v>
      </c>
      <c r="E17" s="139">
        <v>1968059</v>
      </c>
      <c r="F17" s="138">
        <v>1968059</v>
      </c>
      <c r="G17" s="138">
        <v>319900</v>
      </c>
      <c r="H17" s="138">
        <v>15000</v>
      </c>
      <c r="I17" s="138">
        <v>0</v>
      </c>
      <c r="J17" s="139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9">
        <v>1968059</v>
      </c>
    </row>
    <row r="18" spans="1:16" ht="52.5" customHeight="1" x14ac:dyDescent="0.25">
      <c r="A18" s="136" t="s">
        <v>34</v>
      </c>
      <c r="B18" s="136" t="s">
        <v>35</v>
      </c>
      <c r="C18" s="137" t="s">
        <v>36</v>
      </c>
      <c r="D18" s="138" t="s">
        <v>37</v>
      </c>
      <c r="E18" s="139">
        <v>12675640</v>
      </c>
      <c r="F18" s="138">
        <v>12000000</v>
      </c>
      <c r="G18" s="138">
        <v>0</v>
      </c>
      <c r="H18" s="138">
        <v>0</v>
      </c>
      <c r="I18" s="138">
        <v>675640</v>
      </c>
      <c r="J18" s="139">
        <v>0</v>
      </c>
      <c r="K18" s="138">
        <v>0</v>
      </c>
      <c r="L18" s="138">
        <v>0</v>
      </c>
      <c r="M18" s="138">
        <v>0</v>
      </c>
      <c r="N18" s="138">
        <v>0</v>
      </c>
      <c r="O18" s="138">
        <v>0</v>
      </c>
      <c r="P18" s="139">
        <v>12675640</v>
      </c>
    </row>
    <row r="19" spans="1:16" ht="54.75" customHeight="1" x14ac:dyDescent="0.25">
      <c r="A19" s="136" t="s">
        <v>38</v>
      </c>
      <c r="B19" s="136" t="s">
        <v>39</v>
      </c>
      <c r="C19" s="137" t="s">
        <v>40</v>
      </c>
      <c r="D19" s="138" t="s">
        <v>41</v>
      </c>
      <c r="E19" s="139">
        <v>7665000</v>
      </c>
      <c r="F19" s="138">
        <v>7665000</v>
      </c>
      <c r="G19" s="138">
        <v>0</v>
      </c>
      <c r="H19" s="138">
        <v>0</v>
      </c>
      <c r="I19" s="138">
        <v>0</v>
      </c>
      <c r="J19" s="139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9">
        <v>7665000</v>
      </c>
    </row>
    <row r="20" spans="1:16" ht="61.5" customHeight="1" x14ac:dyDescent="0.25">
      <c r="A20" s="136" t="s">
        <v>42</v>
      </c>
      <c r="B20" s="136" t="s">
        <v>43</v>
      </c>
      <c r="C20" s="137" t="s">
        <v>44</v>
      </c>
      <c r="D20" s="138" t="s">
        <v>45</v>
      </c>
      <c r="E20" s="139">
        <v>0</v>
      </c>
      <c r="F20" s="138">
        <v>0</v>
      </c>
      <c r="G20" s="138">
        <v>0</v>
      </c>
      <c r="H20" s="138">
        <v>0</v>
      </c>
      <c r="I20" s="138">
        <v>0</v>
      </c>
      <c r="J20" s="139">
        <v>900000</v>
      </c>
      <c r="K20" s="138">
        <v>900000</v>
      </c>
      <c r="L20" s="138">
        <v>0</v>
      </c>
      <c r="M20" s="138">
        <v>0</v>
      </c>
      <c r="N20" s="138">
        <v>0</v>
      </c>
      <c r="O20" s="138">
        <v>900000</v>
      </c>
      <c r="P20" s="139">
        <v>900000</v>
      </c>
    </row>
    <row r="21" spans="1:16" ht="45.75" customHeight="1" x14ac:dyDescent="0.25">
      <c r="A21" s="136" t="s">
        <v>46</v>
      </c>
      <c r="B21" s="136" t="s">
        <v>47</v>
      </c>
      <c r="C21" s="137" t="s">
        <v>48</v>
      </c>
      <c r="D21" s="138" t="s">
        <v>49</v>
      </c>
      <c r="E21" s="139">
        <v>596500</v>
      </c>
      <c r="F21" s="138">
        <v>0</v>
      </c>
      <c r="G21" s="138">
        <v>0</v>
      </c>
      <c r="H21" s="138">
        <v>0</v>
      </c>
      <c r="I21" s="138">
        <v>596500</v>
      </c>
      <c r="J21" s="139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9">
        <v>596500</v>
      </c>
    </row>
    <row r="22" spans="1:16" ht="61.5" customHeight="1" x14ac:dyDescent="0.25">
      <c r="A22" s="136" t="s">
        <v>325</v>
      </c>
      <c r="B22" s="136" t="s">
        <v>326</v>
      </c>
      <c r="C22" s="137" t="s">
        <v>327</v>
      </c>
      <c r="D22" s="138" t="s">
        <v>328</v>
      </c>
      <c r="E22" s="139">
        <v>0</v>
      </c>
      <c r="F22" s="138">
        <v>0</v>
      </c>
      <c r="G22" s="138">
        <v>0</v>
      </c>
      <c r="H22" s="138">
        <v>0</v>
      </c>
      <c r="I22" s="138">
        <v>0</v>
      </c>
      <c r="J22" s="139">
        <v>97330</v>
      </c>
      <c r="K22" s="138">
        <v>97330</v>
      </c>
      <c r="L22" s="138">
        <v>0</v>
      </c>
      <c r="M22" s="138">
        <v>0</v>
      </c>
      <c r="N22" s="138">
        <v>0</v>
      </c>
      <c r="O22" s="138">
        <v>97330</v>
      </c>
      <c r="P22" s="139">
        <v>97330</v>
      </c>
    </row>
    <row r="23" spans="1:16" ht="61.5" customHeight="1" x14ac:dyDescent="0.25">
      <c r="A23" s="136" t="s">
        <v>50</v>
      </c>
      <c r="B23" s="136" t="s">
        <v>51</v>
      </c>
      <c r="C23" s="137" t="s">
        <v>52</v>
      </c>
      <c r="D23" s="138" t="s">
        <v>53</v>
      </c>
      <c r="E23" s="139">
        <v>124000</v>
      </c>
      <c r="F23" s="138">
        <v>124000</v>
      </c>
      <c r="G23" s="138">
        <v>0</v>
      </c>
      <c r="H23" s="138">
        <v>0</v>
      </c>
      <c r="I23" s="138">
        <v>0</v>
      </c>
      <c r="J23" s="139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9">
        <v>124000</v>
      </c>
    </row>
    <row r="24" spans="1:16" ht="61.5" customHeight="1" x14ac:dyDescent="0.25">
      <c r="A24" s="136" t="s">
        <v>280</v>
      </c>
      <c r="B24" s="136" t="s">
        <v>281</v>
      </c>
      <c r="C24" s="137" t="s">
        <v>56</v>
      </c>
      <c r="D24" s="138" t="s">
        <v>282</v>
      </c>
      <c r="E24" s="139">
        <v>182000</v>
      </c>
      <c r="F24" s="138">
        <v>133500</v>
      </c>
      <c r="G24" s="138">
        <v>0</v>
      </c>
      <c r="H24" s="138">
        <v>0</v>
      </c>
      <c r="I24" s="138">
        <v>48500</v>
      </c>
      <c r="J24" s="139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9">
        <v>182000</v>
      </c>
    </row>
    <row r="25" spans="1:16" ht="61.5" customHeight="1" x14ac:dyDescent="0.25">
      <c r="A25" s="136" t="s">
        <v>54</v>
      </c>
      <c r="B25" s="136" t="s">
        <v>55</v>
      </c>
      <c r="C25" s="137" t="s">
        <v>56</v>
      </c>
      <c r="D25" s="138" t="s">
        <v>57</v>
      </c>
      <c r="E25" s="139">
        <v>2977820</v>
      </c>
      <c r="F25" s="138">
        <v>2779820</v>
      </c>
      <c r="G25" s="138">
        <v>2154500</v>
      </c>
      <c r="H25" s="138">
        <v>36000</v>
      </c>
      <c r="I25" s="138">
        <v>198000</v>
      </c>
      <c r="J25" s="139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9">
        <v>2977820</v>
      </c>
    </row>
    <row r="26" spans="1:16" ht="52.5" customHeight="1" x14ac:dyDescent="0.25">
      <c r="A26" s="136" t="s">
        <v>58</v>
      </c>
      <c r="B26" s="136" t="s">
        <v>59</v>
      </c>
      <c r="C26" s="137" t="s">
        <v>60</v>
      </c>
      <c r="D26" s="138" t="s">
        <v>61</v>
      </c>
      <c r="E26" s="139">
        <v>200000</v>
      </c>
      <c r="F26" s="138">
        <v>200000</v>
      </c>
      <c r="G26" s="138">
        <v>0</v>
      </c>
      <c r="H26" s="138">
        <v>0</v>
      </c>
      <c r="I26" s="138">
        <v>0</v>
      </c>
      <c r="J26" s="139">
        <v>0</v>
      </c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9">
        <v>200000</v>
      </c>
    </row>
    <row r="27" spans="1:16" ht="51" customHeight="1" x14ac:dyDescent="0.25">
      <c r="A27" s="130" t="s">
        <v>62</v>
      </c>
      <c r="B27" s="131"/>
      <c r="C27" s="132"/>
      <c r="D27" s="133" t="s">
        <v>63</v>
      </c>
      <c r="E27" s="134">
        <v>298089318</v>
      </c>
      <c r="F27" s="135">
        <v>296511237</v>
      </c>
      <c r="G27" s="135">
        <v>183247639</v>
      </c>
      <c r="H27" s="135">
        <v>36140231</v>
      </c>
      <c r="I27" s="135">
        <v>1578081</v>
      </c>
      <c r="J27" s="134">
        <v>16729255.16</v>
      </c>
      <c r="K27" s="135">
        <v>15022207</v>
      </c>
      <c r="L27" s="135">
        <v>1707048.1600000001</v>
      </c>
      <c r="M27" s="135">
        <v>0</v>
      </c>
      <c r="N27" s="135">
        <v>823500</v>
      </c>
      <c r="O27" s="135">
        <v>15022207</v>
      </c>
      <c r="P27" s="134">
        <v>314818573.16000003</v>
      </c>
    </row>
    <row r="28" spans="1:16" ht="61.5" customHeight="1" x14ac:dyDescent="0.25">
      <c r="A28" s="130" t="s">
        <v>64</v>
      </c>
      <c r="B28" s="131"/>
      <c r="C28" s="132"/>
      <c r="D28" s="133" t="s">
        <v>63</v>
      </c>
      <c r="E28" s="134">
        <v>298089318</v>
      </c>
      <c r="F28" s="135">
        <v>296511237</v>
      </c>
      <c r="G28" s="135">
        <v>183247639</v>
      </c>
      <c r="H28" s="135">
        <v>36140231</v>
      </c>
      <c r="I28" s="135">
        <v>1578081</v>
      </c>
      <c r="J28" s="134">
        <v>16729255.16</v>
      </c>
      <c r="K28" s="135">
        <v>15022207</v>
      </c>
      <c r="L28" s="135">
        <v>1707048.1600000001</v>
      </c>
      <c r="M28" s="135">
        <v>0</v>
      </c>
      <c r="N28" s="135">
        <v>823500</v>
      </c>
      <c r="O28" s="135">
        <v>15022207</v>
      </c>
      <c r="P28" s="134">
        <v>314818573.16000003</v>
      </c>
    </row>
    <row r="29" spans="1:16" ht="55.5" customHeight="1" x14ac:dyDescent="0.25">
      <c r="A29" s="136" t="s">
        <v>65</v>
      </c>
      <c r="B29" s="136" t="s">
        <v>66</v>
      </c>
      <c r="C29" s="137" t="s">
        <v>28</v>
      </c>
      <c r="D29" s="138" t="s">
        <v>67</v>
      </c>
      <c r="E29" s="139">
        <v>9309330</v>
      </c>
      <c r="F29" s="138">
        <v>9309330</v>
      </c>
      <c r="G29" s="138">
        <v>6912990</v>
      </c>
      <c r="H29" s="138">
        <v>283530</v>
      </c>
      <c r="I29" s="138">
        <v>0</v>
      </c>
      <c r="J29" s="139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9">
        <v>9309330</v>
      </c>
    </row>
    <row r="30" spans="1:16" ht="61.5" customHeight="1" x14ac:dyDescent="0.25">
      <c r="A30" s="136" t="s">
        <v>68</v>
      </c>
      <c r="B30" s="136" t="s">
        <v>69</v>
      </c>
      <c r="C30" s="137" t="s">
        <v>70</v>
      </c>
      <c r="D30" s="138" t="s">
        <v>71</v>
      </c>
      <c r="E30" s="139">
        <v>52147491</v>
      </c>
      <c r="F30" s="138">
        <v>51526610</v>
      </c>
      <c r="G30" s="138">
        <v>32429144</v>
      </c>
      <c r="H30" s="138">
        <v>6104681</v>
      </c>
      <c r="I30" s="138">
        <v>620881</v>
      </c>
      <c r="J30" s="139">
        <v>10300</v>
      </c>
      <c r="K30" s="138">
        <v>0</v>
      </c>
      <c r="L30" s="138">
        <v>10300</v>
      </c>
      <c r="M30" s="138">
        <v>0</v>
      </c>
      <c r="N30" s="138">
        <v>0</v>
      </c>
      <c r="O30" s="138">
        <v>0</v>
      </c>
      <c r="P30" s="139">
        <v>52157791</v>
      </c>
    </row>
    <row r="31" spans="1:16" ht="75.75" customHeight="1" x14ac:dyDescent="0.25">
      <c r="A31" s="136" t="s">
        <v>72</v>
      </c>
      <c r="B31" s="136" t="s">
        <v>73</v>
      </c>
      <c r="C31" s="137" t="s">
        <v>74</v>
      </c>
      <c r="D31" s="138" t="s">
        <v>75</v>
      </c>
      <c r="E31" s="139">
        <v>72643713</v>
      </c>
      <c r="F31" s="138">
        <v>72164513</v>
      </c>
      <c r="G31" s="138">
        <v>33705889</v>
      </c>
      <c r="H31" s="138">
        <v>16247261</v>
      </c>
      <c r="I31" s="138">
        <v>479200</v>
      </c>
      <c r="J31" s="139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9">
        <v>72643713</v>
      </c>
    </row>
    <row r="32" spans="1:16" ht="61.5" customHeight="1" x14ac:dyDescent="0.25">
      <c r="A32" s="136" t="s">
        <v>259</v>
      </c>
      <c r="B32" s="136" t="s">
        <v>260</v>
      </c>
      <c r="C32" s="137" t="s">
        <v>74</v>
      </c>
      <c r="D32" s="138" t="s">
        <v>261</v>
      </c>
      <c r="E32" s="139">
        <v>87574300</v>
      </c>
      <c r="F32" s="138">
        <v>87574300</v>
      </c>
      <c r="G32" s="138">
        <v>71782215</v>
      </c>
      <c r="H32" s="138">
        <v>0</v>
      </c>
      <c r="I32" s="138">
        <v>0</v>
      </c>
      <c r="J32" s="139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9">
        <v>87574300</v>
      </c>
    </row>
    <row r="33" spans="1:16" ht="62.25" customHeight="1" x14ac:dyDescent="0.25">
      <c r="A33" s="136" t="s">
        <v>76</v>
      </c>
      <c r="B33" s="136" t="s">
        <v>77</v>
      </c>
      <c r="C33" s="137" t="s">
        <v>78</v>
      </c>
      <c r="D33" s="138" t="s">
        <v>79</v>
      </c>
      <c r="E33" s="139">
        <v>14631443</v>
      </c>
      <c r="F33" s="138">
        <v>14631443</v>
      </c>
      <c r="G33" s="138">
        <v>8157300</v>
      </c>
      <c r="H33" s="138">
        <v>4339187</v>
      </c>
      <c r="I33" s="138">
        <v>0</v>
      </c>
      <c r="J33" s="139">
        <v>23340</v>
      </c>
      <c r="K33" s="138">
        <v>0</v>
      </c>
      <c r="L33" s="138">
        <v>23340</v>
      </c>
      <c r="M33" s="138">
        <v>0</v>
      </c>
      <c r="N33" s="138">
        <v>0</v>
      </c>
      <c r="O33" s="138">
        <v>0</v>
      </c>
      <c r="P33" s="139">
        <v>14654783</v>
      </c>
    </row>
    <row r="34" spans="1:16" ht="54.75" customHeight="1" x14ac:dyDescent="0.25">
      <c r="A34" s="136" t="s">
        <v>80</v>
      </c>
      <c r="B34" s="136" t="s">
        <v>81</v>
      </c>
      <c r="C34" s="137" t="s">
        <v>78</v>
      </c>
      <c r="D34" s="138" t="s">
        <v>82</v>
      </c>
      <c r="E34" s="139">
        <v>8186330</v>
      </c>
      <c r="F34" s="138">
        <v>8140330</v>
      </c>
      <c r="G34" s="138">
        <v>5534766</v>
      </c>
      <c r="H34" s="138">
        <v>1182324</v>
      </c>
      <c r="I34" s="138">
        <v>46000</v>
      </c>
      <c r="J34" s="139">
        <v>823500</v>
      </c>
      <c r="K34" s="138">
        <v>0</v>
      </c>
      <c r="L34" s="138">
        <v>823500</v>
      </c>
      <c r="M34" s="138">
        <v>0</v>
      </c>
      <c r="N34" s="138">
        <v>823500</v>
      </c>
      <c r="O34" s="138">
        <v>0</v>
      </c>
      <c r="P34" s="139">
        <v>9009830</v>
      </c>
    </row>
    <row r="35" spans="1:16" ht="61.5" customHeight="1" x14ac:dyDescent="0.25">
      <c r="A35" s="136" t="s">
        <v>83</v>
      </c>
      <c r="B35" s="136" t="s">
        <v>84</v>
      </c>
      <c r="C35" s="137" t="s">
        <v>85</v>
      </c>
      <c r="D35" s="138" t="s">
        <v>86</v>
      </c>
      <c r="E35" s="139">
        <v>41720</v>
      </c>
      <c r="F35" s="138">
        <v>41720</v>
      </c>
      <c r="G35" s="138">
        <v>0</v>
      </c>
      <c r="H35" s="138">
        <v>0</v>
      </c>
      <c r="I35" s="138">
        <v>0</v>
      </c>
      <c r="J35" s="139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9">
        <v>41720</v>
      </c>
    </row>
    <row r="36" spans="1:16" ht="61.5" customHeight="1" x14ac:dyDescent="0.25">
      <c r="A36" s="136" t="s">
        <v>87</v>
      </c>
      <c r="B36" s="136" t="s">
        <v>88</v>
      </c>
      <c r="C36" s="137" t="s">
        <v>85</v>
      </c>
      <c r="D36" s="138" t="s">
        <v>89</v>
      </c>
      <c r="E36" s="139">
        <v>214250</v>
      </c>
      <c r="F36" s="138">
        <v>214250</v>
      </c>
      <c r="G36" s="138">
        <v>99000</v>
      </c>
      <c r="H36" s="138">
        <v>73620</v>
      </c>
      <c r="I36" s="138">
        <v>0</v>
      </c>
      <c r="J36" s="139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9">
        <v>214250</v>
      </c>
    </row>
    <row r="37" spans="1:16" ht="74.25" customHeight="1" x14ac:dyDescent="0.25">
      <c r="A37" s="136" t="s">
        <v>262</v>
      </c>
      <c r="B37" s="136" t="s">
        <v>263</v>
      </c>
      <c r="C37" s="137" t="s">
        <v>85</v>
      </c>
      <c r="D37" s="138" t="s">
        <v>264</v>
      </c>
      <c r="E37" s="139">
        <v>982514</v>
      </c>
      <c r="F37" s="138">
        <v>982514</v>
      </c>
      <c r="G37" s="138">
        <v>805340</v>
      </c>
      <c r="H37" s="138">
        <v>0</v>
      </c>
      <c r="I37" s="138">
        <v>0</v>
      </c>
      <c r="J37" s="139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  <c r="P37" s="139">
        <v>982514</v>
      </c>
    </row>
    <row r="38" spans="1:16" ht="120" customHeight="1" x14ac:dyDescent="0.25">
      <c r="A38" s="136" t="s">
        <v>90</v>
      </c>
      <c r="B38" s="136" t="s">
        <v>91</v>
      </c>
      <c r="C38" s="137" t="s">
        <v>85</v>
      </c>
      <c r="D38" s="138" t="s">
        <v>92</v>
      </c>
      <c r="E38" s="139">
        <v>860981</v>
      </c>
      <c r="F38" s="138">
        <v>860981</v>
      </c>
      <c r="G38" s="138">
        <v>662726</v>
      </c>
      <c r="H38" s="138">
        <v>30180</v>
      </c>
      <c r="I38" s="138">
        <v>0</v>
      </c>
      <c r="J38" s="139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9">
        <v>860981</v>
      </c>
    </row>
    <row r="39" spans="1:16" ht="127.5" customHeight="1" x14ac:dyDescent="0.25">
      <c r="A39" s="136" t="s">
        <v>93</v>
      </c>
      <c r="B39" s="136" t="s">
        <v>94</v>
      </c>
      <c r="C39" s="137" t="s">
        <v>85</v>
      </c>
      <c r="D39" s="138" t="s">
        <v>95</v>
      </c>
      <c r="E39" s="139">
        <v>0</v>
      </c>
      <c r="F39" s="138">
        <v>0</v>
      </c>
      <c r="G39" s="138">
        <v>0</v>
      </c>
      <c r="H39" s="138">
        <v>0</v>
      </c>
      <c r="I39" s="138">
        <v>0</v>
      </c>
      <c r="J39" s="139">
        <v>200000</v>
      </c>
      <c r="K39" s="138">
        <v>200000</v>
      </c>
      <c r="L39" s="138">
        <v>0</v>
      </c>
      <c r="M39" s="138">
        <v>0</v>
      </c>
      <c r="N39" s="138">
        <v>0</v>
      </c>
      <c r="O39" s="138">
        <v>200000</v>
      </c>
      <c r="P39" s="139">
        <v>200000</v>
      </c>
    </row>
    <row r="40" spans="1:16" ht="108" customHeight="1" x14ac:dyDescent="0.25">
      <c r="A40" s="136" t="s">
        <v>307</v>
      </c>
      <c r="B40" s="136" t="s">
        <v>308</v>
      </c>
      <c r="C40" s="137" t="s">
        <v>85</v>
      </c>
      <c r="D40" s="138" t="s">
        <v>309</v>
      </c>
      <c r="E40" s="139">
        <v>230500</v>
      </c>
      <c r="F40" s="138">
        <v>230500</v>
      </c>
      <c r="G40" s="138">
        <v>188934</v>
      </c>
      <c r="H40" s="138">
        <v>0</v>
      </c>
      <c r="I40" s="138">
        <v>0</v>
      </c>
      <c r="J40" s="139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9">
        <v>230500</v>
      </c>
    </row>
    <row r="41" spans="1:16" ht="109.5" customHeight="1" x14ac:dyDescent="0.25">
      <c r="A41" s="136" t="s">
        <v>96</v>
      </c>
      <c r="B41" s="136" t="s">
        <v>97</v>
      </c>
      <c r="C41" s="137" t="s">
        <v>85</v>
      </c>
      <c r="D41" s="138" t="s">
        <v>98</v>
      </c>
      <c r="E41" s="139">
        <v>0</v>
      </c>
      <c r="F41" s="138">
        <v>0</v>
      </c>
      <c r="G41" s="138">
        <v>0</v>
      </c>
      <c r="H41" s="138">
        <v>0</v>
      </c>
      <c r="I41" s="138">
        <v>0</v>
      </c>
      <c r="J41" s="139">
        <v>1200000</v>
      </c>
      <c r="K41" s="138">
        <v>1200000</v>
      </c>
      <c r="L41" s="138">
        <v>0</v>
      </c>
      <c r="M41" s="138">
        <v>0</v>
      </c>
      <c r="N41" s="138">
        <v>0</v>
      </c>
      <c r="O41" s="138">
        <v>1200000</v>
      </c>
      <c r="P41" s="139">
        <v>1200000</v>
      </c>
    </row>
    <row r="42" spans="1:16" ht="114" customHeight="1" x14ac:dyDescent="0.25">
      <c r="A42" s="136" t="s">
        <v>283</v>
      </c>
      <c r="B42" s="136" t="s">
        <v>284</v>
      </c>
      <c r="C42" s="137" t="s">
        <v>85</v>
      </c>
      <c r="D42" s="138" t="s">
        <v>317</v>
      </c>
      <c r="E42" s="139">
        <v>0</v>
      </c>
      <c r="F42" s="138">
        <v>0</v>
      </c>
      <c r="G42" s="138">
        <v>0</v>
      </c>
      <c r="H42" s="138">
        <v>0</v>
      </c>
      <c r="I42" s="138">
        <v>0</v>
      </c>
      <c r="J42" s="139">
        <v>249031.12</v>
      </c>
      <c r="K42" s="138">
        <v>0</v>
      </c>
      <c r="L42" s="138">
        <v>249031.12</v>
      </c>
      <c r="M42" s="138">
        <v>0</v>
      </c>
      <c r="N42" s="138">
        <v>0</v>
      </c>
      <c r="O42" s="138">
        <v>0</v>
      </c>
      <c r="P42" s="139">
        <v>249031.12</v>
      </c>
    </row>
    <row r="43" spans="1:16" ht="84.75" customHeight="1" x14ac:dyDescent="0.25">
      <c r="A43" s="136" t="s">
        <v>285</v>
      </c>
      <c r="B43" s="136" t="s">
        <v>286</v>
      </c>
      <c r="C43" s="137" t="s">
        <v>85</v>
      </c>
      <c r="D43" s="138" t="s">
        <v>287</v>
      </c>
      <c r="E43" s="139">
        <v>0</v>
      </c>
      <c r="F43" s="138">
        <v>0</v>
      </c>
      <c r="G43" s="138">
        <v>0</v>
      </c>
      <c r="H43" s="138">
        <v>0</v>
      </c>
      <c r="I43" s="138">
        <v>0</v>
      </c>
      <c r="J43" s="139">
        <v>2622207</v>
      </c>
      <c r="K43" s="138">
        <v>2622207</v>
      </c>
      <c r="L43" s="138">
        <v>0</v>
      </c>
      <c r="M43" s="138">
        <v>0</v>
      </c>
      <c r="N43" s="138">
        <v>0</v>
      </c>
      <c r="O43" s="138">
        <v>2622207</v>
      </c>
      <c r="P43" s="139">
        <v>2622207</v>
      </c>
    </row>
    <row r="44" spans="1:16" ht="87" customHeight="1" x14ac:dyDescent="0.25">
      <c r="A44" s="136" t="s">
        <v>99</v>
      </c>
      <c r="B44" s="136" t="s">
        <v>100</v>
      </c>
      <c r="C44" s="137" t="s">
        <v>85</v>
      </c>
      <c r="D44" s="138" t="s">
        <v>101</v>
      </c>
      <c r="E44" s="139">
        <v>0</v>
      </c>
      <c r="F44" s="138">
        <v>0</v>
      </c>
      <c r="G44" s="138">
        <v>0</v>
      </c>
      <c r="H44" s="138">
        <v>0</v>
      </c>
      <c r="I44" s="138">
        <v>0</v>
      </c>
      <c r="J44" s="139">
        <v>11000000</v>
      </c>
      <c r="K44" s="138">
        <v>11000000</v>
      </c>
      <c r="L44" s="138">
        <v>0</v>
      </c>
      <c r="M44" s="138">
        <v>0</v>
      </c>
      <c r="N44" s="138">
        <v>0</v>
      </c>
      <c r="O44" s="138">
        <v>11000000</v>
      </c>
      <c r="P44" s="139">
        <v>11000000</v>
      </c>
    </row>
    <row r="45" spans="1:16" ht="111" customHeight="1" x14ac:dyDescent="0.25">
      <c r="A45" s="136" t="s">
        <v>269</v>
      </c>
      <c r="B45" s="136" t="s">
        <v>270</v>
      </c>
      <c r="C45" s="137" t="s">
        <v>85</v>
      </c>
      <c r="D45" s="138" t="s">
        <v>271</v>
      </c>
      <c r="E45" s="139">
        <v>9453700</v>
      </c>
      <c r="F45" s="138">
        <v>9453700</v>
      </c>
      <c r="G45" s="138">
        <v>7748935</v>
      </c>
      <c r="H45" s="138">
        <v>0</v>
      </c>
      <c r="I45" s="138">
        <v>0</v>
      </c>
      <c r="J45" s="139">
        <v>0</v>
      </c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9">
        <v>9453700</v>
      </c>
    </row>
    <row r="46" spans="1:16" ht="76.5" customHeight="1" x14ac:dyDescent="0.25">
      <c r="A46" s="136" t="s">
        <v>272</v>
      </c>
      <c r="B46" s="136" t="s">
        <v>273</v>
      </c>
      <c r="C46" s="137" t="s">
        <v>85</v>
      </c>
      <c r="D46" s="138" t="s">
        <v>274</v>
      </c>
      <c r="E46" s="139">
        <v>0</v>
      </c>
      <c r="F46" s="138">
        <v>0</v>
      </c>
      <c r="G46" s="138">
        <v>0</v>
      </c>
      <c r="H46" s="138">
        <v>0</v>
      </c>
      <c r="I46" s="138">
        <v>0</v>
      </c>
      <c r="J46" s="139">
        <v>551277.04</v>
      </c>
      <c r="K46" s="138">
        <v>0</v>
      </c>
      <c r="L46" s="138">
        <v>551277.04</v>
      </c>
      <c r="M46" s="138">
        <v>0</v>
      </c>
      <c r="N46" s="138">
        <v>0</v>
      </c>
      <c r="O46" s="138">
        <v>0</v>
      </c>
      <c r="P46" s="139">
        <v>551277.04</v>
      </c>
    </row>
    <row r="47" spans="1:16" ht="75" customHeight="1" x14ac:dyDescent="0.25">
      <c r="A47" s="136" t="s">
        <v>265</v>
      </c>
      <c r="B47" s="136" t="s">
        <v>266</v>
      </c>
      <c r="C47" s="137" t="s">
        <v>85</v>
      </c>
      <c r="D47" s="138" t="s">
        <v>267</v>
      </c>
      <c r="E47" s="139">
        <v>8780100</v>
      </c>
      <c r="F47" s="138">
        <v>8780100</v>
      </c>
      <c r="G47" s="138">
        <v>0</v>
      </c>
      <c r="H47" s="138">
        <v>0</v>
      </c>
      <c r="I47" s="138">
        <v>0</v>
      </c>
      <c r="J47" s="139">
        <v>0</v>
      </c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9">
        <v>8780100</v>
      </c>
    </row>
    <row r="48" spans="1:16" ht="98.25" customHeight="1" x14ac:dyDescent="0.25">
      <c r="A48" s="136" t="s">
        <v>102</v>
      </c>
      <c r="B48" s="136" t="s">
        <v>103</v>
      </c>
      <c r="C48" s="137" t="s">
        <v>104</v>
      </c>
      <c r="D48" s="138" t="s">
        <v>105</v>
      </c>
      <c r="E48" s="139">
        <v>724600</v>
      </c>
      <c r="F48" s="138">
        <v>684600</v>
      </c>
      <c r="G48" s="138">
        <v>0</v>
      </c>
      <c r="H48" s="138">
        <v>0</v>
      </c>
      <c r="I48" s="138">
        <v>40000</v>
      </c>
      <c r="J48" s="139">
        <v>0</v>
      </c>
      <c r="K48" s="138">
        <v>0</v>
      </c>
      <c r="L48" s="138">
        <v>0</v>
      </c>
      <c r="M48" s="138">
        <v>0</v>
      </c>
      <c r="N48" s="138">
        <v>0</v>
      </c>
      <c r="O48" s="138">
        <v>0</v>
      </c>
      <c r="P48" s="139">
        <v>724600</v>
      </c>
    </row>
    <row r="49" spans="1:16" ht="81.75" customHeight="1" x14ac:dyDescent="0.25">
      <c r="A49" s="136" t="s">
        <v>106</v>
      </c>
      <c r="B49" s="136" t="s">
        <v>107</v>
      </c>
      <c r="C49" s="137" t="s">
        <v>104</v>
      </c>
      <c r="D49" s="138" t="s">
        <v>108</v>
      </c>
      <c r="E49" s="139">
        <v>737100</v>
      </c>
      <c r="F49" s="138">
        <v>737100</v>
      </c>
      <c r="G49" s="138">
        <v>0</v>
      </c>
      <c r="H49" s="138">
        <v>0</v>
      </c>
      <c r="I49" s="138">
        <v>0</v>
      </c>
      <c r="J49" s="139">
        <v>0</v>
      </c>
      <c r="K49" s="138">
        <v>0</v>
      </c>
      <c r="L49" s="138">
        <v>0</v>
      </c>
      <c r="M49" s="138">
        <v>0</v>
      </c>
      <c r="N49" s="138">
        <v>0</v>
      </c>
      <c r="O49" s="138">
        <v>0</v>
      </c>
      <c r="P49" s="139">
        <v>737100</v>
      </c>
    </row>
    <row r="50" spans="1:16" ht="61.5" customHeight="1" x14ac:dyDescent="0.25">
      <c r="A50" s="136" t="s">
        <v>109</v>
      </c>
      <c r="B50" s="136" t="s">
        <v>110</v>
      </c>
      <c r="C50" s="137" t="s">
        <v>111</v>
      </c>
      <c r="D50" s="138" t="s">
        <v>112</v>
      </c>
      <c r="E50" s="139">
        <v>4262830</v>
      </c>
      <c r="F50" s="138">
        <v>4262830</v>
      </c>
      <c r="G50" s="138">
        <v>2699370</v>
      </c>
      <c r="H50" s="138">
        <v>752290</v>
      </c>
      <c r="I50" s="138">
        <v>0</v>
      </c>
      <c r="J50" s="139">
        <v>0</v>
      </c>
      <c r="K50" s="138">
        <v>0</v>
      </c>
      <c r="L50" s="138">
        <v>0</v>
      </c>
      <c r="M50" s="138">
        <v>0</v>
      </c>
      <c r="N50" s="138">
        <v>0</v>
      </c>
      <c r="O50" s="138">
        <v>0</v>
      </c>
      <c r="P50" s="139">
        <v>4262830</v>
      </c>
    </row>
    <row r="51" spans="1:16" ht="61.5" customHeight="1" x14ac:dyDescent="0.25">
      <c r="A51" s="136" t="s">
        <v>113</v>
      </c>
      <c r="B51" s="136" t="s">
        <v>114</v>
      </c>
      <c r="C51" s="137" t="s">
        <v>111</v>
      </c>
      <c r="D51" s="138" t="s">
        <v>115</v>
      </c>
      <c r="E51" s="139">
        <v>576456</v>
      </c>
      <c r="F51" s="138">
        <v>576456</v>
      </c>
      <c r="G51" s="138">
        <v>384300</v>
      </c>
      <c r="H51" s="138">
        <v>42466</v>
      </c>
      <c r="I51" s="138">
        <v>0</v>
      </c>
      <c r="J51" s="139">
        <v>0</v>
      </c>
      <c r="K51" s="138">
        <v>0</v>
      </c>
      <c r="L51" s="138">
        <v>0</v>
      </c>
      <c r="M51" s="138">
        <v>0</v>
      </c>
      <c r="N51" s="138">
        <v>0</v>
      </c>
      <c r="O51" s="138">
        <v>0</v>
      </c>
      <c r="P51" s="139">
        <v>576456</v>
      </c>
    </row>
    <row r="52" spans="1:16" ht="56.25" customHeight="1" x14ac:dyDescent="0.25">
      <c r="A52" s="136" t="s">
        <v>116</v>
      </c>
      <c r="B52" s="136" t="s">
        <v>117</v>
      </c>
      <c r="C52" s="137" t="s">
        <v>118</v>
      </c>
      <c r="D52" s="138" t="s">
        <v>119</v>
      </c>
      <c r="E52" s="139">
        <v>18146028</v>
      </c>
      <c r="F52" s="138">
        <v>17754028</v>
      </c>
      <c r="G52" s="138">
        <v>8500560</v>
      </c>
      <c r="H52" s="138">
        <v>5912108</v>
      </c>
      <c r="I52" s="138">
        <v>392000</v>
      </c>
      <c r="J52" s="139">
        <v>49600</v>
      </c>
      <c r="K52" s="138">
        <v>0</v>
      </c>
      <c r="L52" s="138">
        <v>49600</v>
      </c>
      <c r="M52" s="138">
        <v>0</v>
      </c>
      <c r="N52" s="138">
        <v>0</v>
      </c>
      <c r="O52" s="138">
        <v>0</v>
      </c>
      <c r="P52" s="139">
        <v>18195628</v>
      </c>
    </row>
    <row r="53" spans="1:16" ht="71.25" customHeight="1" x14ac:dyDescent="0.25">
      <c r="A53" s="136" t="s">
        <v>120</v>
      </c>
      <c r="B53" s="136" t="s">
        <v>121</v>
      </c>
      <c r="C53" s="137" t="s">
        <v>122</v>
      </c>
      <c r="D53" s="138" t="s">
        <v>123</v>
      </c>
      <c r="E53" s="139">
        <v>527330</v>
      </c>
      <c r="F53" s="138">
        <v>527330</v>
      </c>
      <c r="G53" s="138">
        <v>0</v>
      </c>
      <c r="H53" s="138">
        <v>0</v>
      </c>
      <c r="I53" s="138">
        <v>0</v>
      </c>
      <c r="J53" s="139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9">
        <v>527330</v>
      </c>
    </row>
    <row r="54" spans="1:16" ht="60" customHeight="1" x14ac:dyDescent="0.25">
      <c r="A54" s="136" t="s">
        <v>124</v>
      </c>
      <c r="B54" s="136" t="s">
        <v>125</v>
      </c>
      <c r="C54" s="137" t="s">
        <v>126</v>
      </c>
      <c r="D54" s="138" t="s">
        <v>127</v>
      </c>
      <c r="E54" s="139">
        <v>5882072</v>
      </c>
      <c r="F54" s="138">
        <v>5882072</v>
      </c>
      <c r="G54" s="138">
        <v>3636170</v>
      </c>
      <c r="H54" s="138">
        <v>1172584</v>
      </c>
      <c r="I54" s="138">
        <v>0</v>
      </c>
      <c r="J54" s="139">
        <v>0</v>
      </c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9">
        <v>5882072</v>
      </c>
    </row>
    <row r="55" spans="1:16" ht="61.5" customHeight="1" x14ac:dyDescent="0.25">
      <c r="A55" s="136" t="s">
        <v>128</v>
      </c>
      <c r="B55" s="136" t="s">
        <v>129</v>
      </c>
      <c r="C55" s="137" t="s">
        <v>126</v>
      </c>
      <c r="D55" s="138" t="s">
        <v>130</v>
      </c>
      <c r="E55" s="139">
        <v>1641530</v>
      </c>
      <c r="F55" s="138">
        <v>1641530</v>
      </c>
      <c r="G55" s="138">
        <v>0</v>
      </c>
      <c r="H55" s="138">
        <v>0</v>
      </c>
      <c r="I55" s="138">
        <v>0</v>
      </c>
      <c r="J55" s="139">
        <v>0</v>
      </c>
      <c r="K55" s="138">
        <v>0</v>
      </c>
      <c r="L55" s="138">
        <v>0</v>
      </c>
      <c r="M55" s="138">
        <v>0</v>
      </c>
      <c r="N55" s="138">
        <v>0</v>
      </c>
      <c r="O55" s="138">
        <v>0</v>
      </c>
      <c r="P55" s="139">
        <v>1641530</v>
      </c>
    </row>
    <row r="56" spans="1:16" ht="48.75" customHeight="1" x14ac:dyDescent="0.25">
      <c r="A56" s="136" t="s">
        <v>131</v>
      </c>
      <c r="B56" s="136" t="s">
        <v>132</v>
      </c>
      <c r="C56" s="137" t="s">
        <v>126</v>
      </c>
      <c r="D56" s="138" t="s">
        <v>133</v>
      </c>
      <c r="E56" s="139">
        <v>535000</v>
      </c>
      <c r="F56" s="138">
        <v>535000</v>
      </c>
      <c r="G56" s="138">
        <v>0</v>
      </c>
      <c r="H56" s="138">
        <v>0</v>
      </c>
      <c r="I56" s="138">
        <v>0</v>
      </c>
      <c r="J56" s="139">
        <v>0</v>
      </c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9">
        <v>535000</v>
      </c>
    </row>
    <row r="57" spans="1:16" ht="95.25" customHeight="1" x14ac:dyDescent="0.25">
      <c r="A57" s="130" t="s">
        <v>134</v>
      </c>
      <c r="B57" s="131"/>
      <c r="C57" s="132"/>
      <c r="D57" s="133" t="s">
        <v>135</v>
      </c>
      <c r="E57" s="134">
        <v>40696163.969999999</v>
      </c>
      <c r="F57" s="135">
        <v>40696163.969999999</v>
      </c>
      <c r="G57" s="135">
        <v>19461020</v>
      </c>
      <c r="H57" s="135">
        <v>459500</v>
      </c>
      <c r="I57" s="135">
        <v>0</v>
      </c>
      <c r="J57" s="134">
        <v>0</v>
      </c>
      <c r="K57" s="135">
        <v>0</v>
      </c>
      <c r="L57" s="135">
        <v>0</v>
      </c>
      <c r="M57" s="135">
        <v>0</v>
      </c>
      <c r="N57" s="135">
        <v>0</v>
      </c>
      <c r="O57" s="135">
        <v>0</v>
      </c>
      <c r="P57" s="134">
        <v>40696163.969999999</v>
      </c>
    </row>
    <row r="58" spans="1:16" ht="117" customHeight="1" x14ac:dyDescent="0.25">
      <c r="A58" s="130" t="s">
        <v>136</v>
      </c>
      <c r="B58" s="131"/>
      <c r="C58" s="132"/>
      <c r="D58" s="133" t="s">
        <v>135</v>
      </c>
      <c r="E58" s="134">
        <v>40696163.969999999</v>
      </c>
      <c r="F58" s="135">
        <v>40696163.969999999</v>
      </c>
      <c r="G58" s="135">
        <v>19461020</v>
      </c>
      <c r="H58" s="135">
        <v>459500</v>
      </c>
      <c r="I58" s="135">
        <v>0</v>
      </c>
      <c r="J58" s="134">
        <v>0</v>
      </c>
      <c r="K58" s="135">
        <v>0</v>
      </c>
      <c r="L58" s="135">
        <v>0</v>
      </c>
      <c r="M58" s="135">
        <v>0</v>
      </c>
      <c r="N58" s="135">
        <v>0</v>
      </c>
      <c r="O58" s="135">
        <v>0</v>
      </c>
      <c r="P58" s="134">
        <v>40696163.969999999</v>
      </c>
    </row>
    <row r="59" spans="1:16" ht="117.75" customHeight="1" x14ac:dyDescent="0.25">
      <c r="A59" s="136" t="s">
        <v>137</v>
      </c>
      <c r="B59" s="136" t="s">
        <v>66</v>
      </c>
      <c r="C59" s="137" t="s">
        <v>28</v>
      </c>
      <c r="D59" s="138" t="s">
        <v>67</v>
      </c>
      <c r="E59" s="139">
        <v>7678710</v>
      </c>
      <c r="F59" s="138">
        <v>7678710</v>
      </c>
      <c r="G59" s="138">
        <v>6098490</v>
      </c>
      <c r="H59" s="138">
        <v>1300</v>
      </c>
      <c r="I59" s="138">
        <v>0</v>
      </c>
      <c r="J59" s="139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9">
        <v>7678710</v>
      </c>
    </row>
    <row r="60" spans="1:16" ht="86.25" customHeight="1" x14ac:dyDescent="0.25">
      <c r="A60" s="136" t="s">
        <v>138</v>
      </c>
      <c r="B60" s="136" t="s">
        <v>139</v>
      </c>
      <c r="C60" s="137" t="s">
        <v>77</v>
      </c>
      <c r="D60" s="138" t="s">
        <v>140</v>
      </c>
      <c r="E60" s="139">
        <v>30000</v>
      </c>
      <c r="F60" s="138">
        <v>30000</v>
      </c>
      <c r="G60" s="138">
        <v>0</v>
      </c>
      <c r="H60" s="138">
        <v>0</v>
      </c>
      <c r="I60" s="138">
        <v>0</v>
      </c>
      <c r="J60" s="139">
        <v>0</v>
      </c>
      <c r="K60" s="138">
        <v>0</v>
      </c>
      <c r="L60" s="138">
        <v>0</v>
      </c>
      <c r="M60" s="138">
        <v>0</v>
      </c>
      <c r="N60" s="138">
        <v>0</v>
      </c>
      <c r="O60" s="138">
        <v>0</v>
      </c>
      <c r="P60" s="139">
        <v>30000</v>
      </c>
    </row>
    <row r="61" spans="1:16" ht="108" customHeight="1" x14ac:dyDescent="0.25">
      <c r="A61" s="136" t="s">
        <v>141</v>
      </c>
      <c r="B61" s="136" t="s">
        <v>142</v>
      </c>
      <c r="C61" s="137" t="s">
        <v>77</v>
      </c>
      <c r="D61" s="138" t="s">
        <v>143</v>
      </c>
      <c r="E61" s="139">
        <v>83475</v>
      </c>
      <c r="F61" s="138">
        <v>83475</v>
      </c>
      <c r="G61" s="138">
        <v>0</v>
      </c>
      <c r="H61" s="138">
        <v>0</v>
      </c>
      <c r="I61" s="138">
        <v>0</v>
      </c>
      <c r="J61" s="139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9">
        <v>83475</v>
      </c>
    </row>
    <row r="62" spans="1:16" ht="66.75" customHeight="1" x14ac:dyDescent="0.25">
      <c r="A62" s="136" t="s">
        <v>144</v>
      </c>
      <c r="B62" s="136" t="s">
        <v>145</v>
      </c>
      <c r="C62" s="137" t="s">
        <v>104</v>
      </c>
      <c r="D62" s="138" t="s">
        <v>146</v>
      </c>
      <c r="E62" s="139">
        <v>16378541</v>
      </c>
      <c r="F62" s="138">
        <v>16378541</v>
      </c>
      <c r="G62" s="138">
        <v>12432830</v>
      </c>
      <c r="H62" s="138">
        <v>458200</v>
      </c>
      <c r="I62" s="138">
        <v>0</v>
      </c>
      <c r="J62" s="139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9">
        <v>16378541</v>
      </c>
    </row>
    <row r="63" spans="1:16" ht="80.25" customHeight="1" x14ac:dyDescent="0.25">
      <c r="A63" s="136" t="s">
        <v>147</v>
      </c>
      <c r="B63" s="136" t="s">
        <v>107</v>
      </c>
      <c r="C63" s="137" t="s">
        <v>104</v>
      </c>
      <c r="D63" s="138" t="s">
        <v>108</v>
      </c>
      <c r="E63" s="139">
        <v>3000000</v>
      </c>
      <c r="F63" s="138">
        <v>3000000</v>
      </c>
      <c r="G63" s="138">
        <v>0</v>
      </c>
      <c r="H63" s="138">
        <v>0</v>
      </c>
      <c r="I63" s="138">
        <v>0</v>
      </c>
      <c r="J63" s="139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9">
        <v>3000000</v>
      </c>
    </row>
    <row r="64" spans="1:16" ht="90.75" customHeight="1" x14ac:dyDescent="0.25">
      <c r="A64" s="136" t="s">
        <v>148</v>
      </c>
      <c r="B64" s="136" t="s">
        <v>149</v>
      </c>
      <c r="C64" s="137" t="s">
        <v>69</v>
      </c>
      <c r="D64" s="138" t="s">
        <v>150</v>
      </c>
      <c r="E64" s="139">
        <v>2016000</v>
      </c>
      <c r="F64" s="138">
        <v>2016000</v>
      </c>
      <c r="G64" s="138">
        <v>0</v>
      </c>
      <c r="H64" s="138">
        <v>0</v>
      </c>
      <c r="I64" s="138">
        <v>0</v>
      </c>
      <c r="J64" s="139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9">
        <v>2016000</v>
      </c>
    </row>
    <row r="65" spans="1:16" ht="111.75" customHeight="1" x14ac:dyDescent="0.25">
      <c r="A65" s="136" t="s">
        <v>151</v>
      </c>
      <c r="B65" s="136" t="s">
        <v>152</v>
      </c>
      <c r="C65" s="137" t="s">
        <v>153</v>
      </c>
      <c r="D65" s="138" t="s">
        <v>154</v>
      </c>
      <c r="E65" s="139">
        <v>1700000</v>
      </c>
      <c r="F65" s="138">
        <v>1700000</v>
      </c>
      <c r="G65" s="138">
        <v>0</v>
      </c>
      <c r="H65" s="138">
        <v>0</v>
      </c>
      <c r="I65" s="138">
        <v>0</v>
      </c>
      <c r="J65" s="139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9">
        <v>1700000</v>
      </c>
    </row>
    <row r="66" spans="1:16" ht="61.5" customHeight="1" x14ac:dyDescent="0.25">
      <c r="A66" s="136" t="s">
        <v>155</v>
      </c>
      <c r="B66" s="136" t="s">
        <v>156</v>
      </c>
      <c r="C66" s="137" t="s">
        <v>153</v>
      </c>
      <c r="D66" s="138" t="s">
        <v>157</v>
      </c>
      <c r="E66" s="139">
        <v>270000</v>
      </c>
      <c r="F66" s="138">
        <v>270000</v>
      </c>
      <c r="G66" s="138">
        <v>0</v>
      </c>
      <c r="H66" s="138">
        <v>0</v>
      </c>
      <c r="I66" s="138">
        <v>0</v>
      </c>
      <c r="J66" s="139">
        <v>0</v>
      </c>
      <c r="K66" s="138">
        <v>0</v>
      </c>
      <c r="L66" s="138">
        <v>0</v>
      </c>
      <c r="M66" s="138">
        <v>0</v>
      </c>
      <c r="N66" s="138">
        <v>0</v>
      </c>
      <c r="O66" s="138">
        <v>0</v>
      </c>
      <c r="P66" s="139">
        <v>270000</v>
      </c>
    </row>
    <row r="67" spans="1:16" ht="48" customHeight="1" x14ac:dyDescent="0.25">
      <c r="A67" s="136" t="s">
        <v>275</v>
      </c>
      <c r="B67" s="136" t="s">
        <v>276</v>
      </c>
      <c r="C67" s="137" t="s">
        <v>153</v>
      </c>
      <c r="D67" s="138" t="s">
        <v>277</v>
      </c>
      <c r="E67" s="139">
        <v>1134233</v>
      </c>
      <c r="F67" s="138">
        <v>1134233</v>
      </c>
      <c r="G67" s="138">
        <v>929700</v>
      </c>
      <c r="H67" s="138">
        <v>0</v>
      </c>
      <c r="I67" s="138">
        <v>0</v>
      </c>
      <c r="J67" s="139">
        <v>0</v>
      </c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9">
        <v>1134233</v>
      </c>
    </row>
    <row r="68" spans="1:16" ht="51.75" customHeight="1" x14ac:dyDescent="0.25">
      <c r="A68" s="136" t="s">
        <v>158</v>
      </c>
      <c r="B68" s="136" t="s">
        <v>159</v>
      </c>
      <c r="C68" s="137" t="s">
        <v>160</v>
      </c>
      <c r="D68" s="138" t="s">
        <v>161</v>
      </c>
      <c r="E68" s="139">
        <v>520000</v>
      </c>
      <c r="F68" s="138">
        <v>520000</v>
      </c>
      <c r="G68" s="138">
        <v>0</v>
      </c>
      <c r="H68" s="138">
        <v>0</v>
      </c>
      <c r="I68" s="138">
        <v>0</v>
      </c>
      <c r="J68" s="139">
        <v>0</v>
      </c>
      <c r="K68" s="138">
        <v>0</v>
      </c>
      <c r="L68" s="138">
        <v>0</v>
      </c>
      <c r="M68" s="138">
        <v>0</v>
      </c>
      <c r="N68" s="138">
        <v>0</v>
      </c>
      <c r="O68" s="138">
        <v>0</v>
      </c>
      <c r="P68" s="139">
        <v>520000</v>
      </c>
    </row>
    <row r="69" spans="1:16" ht="48.75" customHeight="1" x14ac:dyDescent="0.25">
      <c r="A69" s="136" t="s">
        <v>162</v>
      </c>
      <c r="B69" s="136" t="s">
        <v>163</v>
      </c>
      <c r="C69" s="137" t="s">
        <v>160</v>
      </c>
      <c r="D69" s="138" t="s">
        <v>268</v>
      </c>
      <c r="E69" s="139">
        <v>7885204.9699999997</v>
      </c>
      <c r="F69" s="138">
        <v>7885204.9699999997</v>
      </c>
      <c r="G69" s="138">
        <v>0</v>
      </c>
      <c r="H69" s="138">
        <v>0</v>
      </c>
      <c r="I69" s="138">
        <v>0</v>
      </c>
      <c r="J69" s="139">
        <v>0</v>
      </c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9">
        <v>7885204.9699999997</v>
      </c>
    </row>
    <row r="70" spans="1:16" ht="48" customHeight="1" x14ac:dyDescent="0.25">
      <c r="A70" s="130" t="s">
        <v>165</v>
      </c>
      <c r="B70" s="131"/>
      <c r="C70" s="132"/>
      <c r="D70" s="133" t="s">
        <v>166</v>
      </c>
      <c r="E70" s="134">
        <v>1985526</v>
      </c>
      <c r="F70" s="135">
        <v>1969230</v>
      </c>
      <c r="G70" s="135">
        <v>1571647</v>
      </c>
      <c r="H70" s="135">
        <v>24811</v>
      </c>
      <c r="I70" s="135">
        <v>16296</v>
      </c>
      <c r="J70" s="134">
        <v>0</v>
      </c>
      <c r="K70" s="135">
        <v>0</v>
      </c>
      <c r="L70" s="135">
        <v>0</v>
      </c>
      <c r="M70" s="135">
        <v>0</v>
      </c>
      <c r="N70" s="135">
        <v>0</v>
      </c>
      <c r="O70" s="135">
        <v>0</v>
      </c>
      <c r="P70" s="134">
        <v>1985526</v>
      </c>
    </row>
    <row r="71" spans="1:16" ht="61.5" customHeight="1" x14ac:dyDescent="0.25">
      <c r="A71" s="130" t="s">
        <v>167</v>
      </c>
      <c r="B71" s="131"/>
      <c r="C71" s="132"/>
      <c r="D71" s="133" t="s">
        <v>166</v>
      </c>
      <c r="E71" s="134">
        <v>1985526</v>
      </c>
      <c r="F71" s="135">
        <v>1969230</v>
      </c>
      <c r="G71" s="135">
        <v>1571647</v>
      </c>
      <c r="H71" s="135">
        <v>24811</v>
      </c>
      <c r="I71" s="135">
        <v>16296</v>
      </c>
      <c r="J71" s="134">
        <v>0</v>
      </c>
      <c r="K71" s="135">
        <v>0</v>
      </c>
      <c r="L71" s="135">
        <v>0</v>
      </c>
      <c r="M71" s="135">
        <v>0</v>
      </c>
      <c r="N71" s="135">
        <v>0</v>
      </c>
      <c r="O71" s="135">
        <v>0</v>
      </c>
      <c r="P71" s="134">
        <v>1985526</v>
      </c>
    </row>
    <row r="72" spans="1:16" ht="50.25" customHeight="1" x14ac:dyDescent="0.25">
      <c r="A72" s="136" t="s">
        <v>168</v>
      </c>
      <c r="B72" s="136" t="s">
        <v>66</v>
      </c>
      <c r="C72" s="137" t="s">
        <v>28</v>
      </c>
      <c r="D72" s="138" t="s">
        <v>67</v>
      </c>
      <c r="E72" s="139">
        <v>1985526</v>
      </c>
      <c r="F72" s="138">
        <v>1969230</v>
      </c>
      <c r="G72" s="138">
        <v>1571647</v>
      </c>
      <c r="H72" s="138">
        <v>24811</v>
      </c>
      <c r="I72" s="138">
        <v>16296</v>
      </c>
      <c r="J72" s="139">
        <v>0</v>
      </c>
      <c r="K72" s="138">
        <v>0</v>
      </c>
      <c r="L72" s="138">
        <v>0</v>
      </c>
      <c r="M72" s="138">
        <v>0</v>
      </c>
      <c r="N72" s="138">
        <v>0</v>
      </c>
      <c r="O72" s="138">
        <v>0</v>
      </c>
      <c r="P72" s="139">
        <v>1985526</v>
      </c>
    </row>
    <row r="73" spans="1:16" ht="48.75" customHeight="1" x14ac:dyDescent="0.25">
      <c r="A73" s="130" t="s">
        <v>169</v>
      </c>
      <c r="B73" s="131"/>
      <c r="C73" s="132"/>
      <c r="D73" s="133" t="s">
        <v>170</v>
      </c>
      <c r="E73" s="134">
        <v>54558782</v>
      </c>
      <c r="F73" s="135">
        <v>29606177</v>
      </c>
      <c r="G73" s="135">
        <v>4133873</v>
      </c>
      <c r="H73" s="135">
        <v>2465784</v>
      </c>
      <c r="I73" s="135">
        <v>24952605</v>
      </c>
      <c r="J73" s="134">
        <v>8027380</v>
      </c>
      <c r="K73" s="135">
        <v>7850580</v>
      </c>
      <c r="L73" s="135">
        <v>176800</v>
      </c>
      <c r="M73" s="135">
        <v>0</v>
      </c>
      <c r="N73" s="135">
        <v>0</v>
      </c>
      <c r="O73" s="135">
        <v>7850580</v>
      </c>
      <c r="P73" s="134">
        <v>62586162</v>
      </c>
    </row>
    <row r="74" spans="1:16" ht="61.5" customHeight="1" x14ac:dyDescent="0.25">
      <c r="A74" s="130" t="s">
        <v>171</v>
      </c>
      <c r="B74" s="131"/>
      <c r="C74" s="132"/>
      <c r="D74" s="133" t="s">
        <v>170</v>
      </c>
      <c r="E74" s="134">
        <v>54558782</v>
      </c>
      <c r="F74" s="135">
        <v>29606177</v>
      </c>
      <c r="G74" s="135">
        <v>4133873</v>
      </c>
      <c r="H74" s="135">
        <v>2465784</v>
      </c>
      <c r="I74" s="135">
        <v>24952605</v>
      </c>
      <c r="J74" s="134">
        <v>8027380</v>
      </c>
      <c r="K74" s="135">
        <v>7850580</v>
      </c>
      <c r="L74" s="135">
        <v>176800</v>
      </c>
      <c r="M74" s="135">
        <v>0</v>
      </c>
      <c r="N74" s="135">
        <v>0</v>
      </c>
      <c r="O74" s="135">
        <v>7850580</v>
      </c>
      <c r="P74" s="134">
        <v>62586162</v>
      </c>
    </row>
    <row r="75" spans="1:16" ht="68.25" customHeight="1" x14ac:dyDescent="0.25">
      <c r="A75" s="136" t="s">
        <v>172</v>
      </c>
      <c r="B75" s="136" t="s">
        <v>66</v>
      </c>
      <c r="C75" s="137" t="s">
        <v>28</v>
      </c>
      <c r="D75" s="138" t="s">
        <v>67</v>
      </c>
      <c r="E75" s="139">
        <v>5564110</v>
      </c>
      <c r="F75" s="138">
        <v>5564110</v>
      </c>
      <c r="G75" s="138">
        <v>4133873</v>
      </c>
      <c r="H75" s="138">
        <v>45784</v>
      </c>
      <c r="I75" s="138">
        <v>0</v>
      </c>
      <c r="J75" s="139">
        <v>0</v>
      </c>
      <c r="K75" s="138">
        <v>0</v>
      </c>
      <c r="L75" s="138">
        <v>0</v>
      </c>
      <c r="M75" s="138">
        <v>0</v>
      </c>
      <c r="N75" s="138">
        <v>0</v>
      </c>
      <c r="O75" s="138">
        <v>0</v>
      </c>
      <c r="P75" s="139">
        <v>5564110</v>
      </c>
    </row>
    <row r="76" spans="1:16" ht="38.25" customHeight="1" x14ac:dyDescent="0.25">
      <c r="A76" s="136" t="s">
        <v>173</v>
      </c>
      <c r="B76" s="136" t="s">
        <v>174</v>
      </c>
      <c r="C76" s="137" t="s">
        <v>175</v>
      </c>
      <c r="D76" s="138" t="s">
        <v>176</v>
      </c>
      <c r="E76" s="139">
        <v>140000</v>
      </c>
      <c r="F76" s="138">
        <v>140000</v>
      </c>
      <c r="G76" s="138">
        <v>0</v>
      </c>
      <c r="H76" s="138">
        <v>0</v>
      </c>
      <c r="I76" s="138">
        <v>0</v>
      </c>
      <c r="J76" s="139">
        <v>0</v>
      </c>
      <c r="K76" s="138">
        <v>0</v>
      </c>
      <c r="L76" s="138">
        <v>0</v>
      </c>
      <c r="M76" s="138">
        <v>0</v>
      </c>
      <c r="N76" s="138">
        <v>0</v>
      </c>
      <c r="O76" s="138">
        <v>0</v>
      </c>
      <c r="P76" s="139">
        <v>140000</v>
      </c>
    </row>
    <row r="77" spans="1:16" ht="92.25" customHeight="1" x14ac:dyDescent="0.25">
      <c r="A77" s="136" t="s">
        <v>177</v>
      </c>
      <c r="B77" s="136" t="s">
        <v>163</v>
      </c>
      <c r="C77" s="137" t="s">
        <v>160</v>
      </c>
      <c r="D77" s="138" t="s">
        <v>268</v>
      </c>
      <c r="E77" s="139">
        <v>722000</v>
      </c>
      <c r="F77" s="138">
        <v>722000</v>
      </c>
      <c r="G77" s="138">
        <v>0</v>
      </c>
      <c r="H77" s="138">
        <v>0</v>
      </c>
      <c r="I77" s="138">
        <v>0</v>
      </c>
      <c r="J77" s="139">
        <v>0</v>
      </c>
      <c r="K77" s="138">
        <v>0</v>
      </c>
      <c r="L77" s="138">
        <v>0</v>
      </c>
      <c r="M77" s="138">
        <v>0</v>
      </c>
      <c r="N77" s="138">
        <v>0</v>
      </c>
      <c r="O77" s="138">
        <v>0</v>
      </c>
      <c r="P77" s="139">
        <v>722000</v>
      </c>
    </row>
    <row r="78" spans="1:16" ht="36" customHeight="1" x14ac:dyDescent="0.25">
      <c r="A78" s="136" t="s">
        <v>290</v>
      </c>
      <c r="B78" s="136" t="s">
        <v>117</v>
      </c>
      <c r="C78" s="137" t="s">
        <v>118</v>
      </c>
      <c r="D78" s="138" t="s">
        <v>119</v>
      </c>
      <c r="E78" s="139">
        <v>1876300</v>
      </c>
      <c r="F78" s="138">
        <v>0</v>
      </c>
      <c r="G78" s="138">
        <v>0</v>
      </c>
      <c r="H78" s="138">
        <v>0</v>
      </c>
      <c r="I78" s="138">
        <v>1876300</v>
      </c>
      <c r="J78" s="139">
        <v>0</v>
      </c>
      <c r="K78" s="138">
        <v>0</v>
      </c>
      <c r="L78" s="138">
        <v>0</v>
      </c>
      <c r="M78" s="138">
        <v>0</v>
      </c>
      <c r="N78" s="138">
        <v>0</v>
      </c>
      <c r="O78" s="138">
        <v>0</v>
      </c>
      <c r="P78" s="139">
        <v>1876300</v>
      </c>
    </row>
    <row r="79" spans="1:16" ht="66" customHeight="1" x14ac:dyDescent="0.25">
      <c r="A79" s="136" t="s">
        <v>178</v>
      </c>
      <c r="B79" s="136" t="s">
        <v>179</v>
      </c>
      <c r="C79" s="137" t="s">
        <v>180</v>
      </c>
      <c r="D79" s="138" t="s">
        <v>181</v>
      </c>
      <c r="E79" s="139">
        <v>930000</v>
      </c>
      <c r="F79" s="138">
        <v>877155</v>
      </c>
      <c r="G79" s="138">
        <v>0</v>
      </c>
      <c r="H79" s="138">
        <v>0</v>
      </c>
      <c r="I79" s="138">
        <v>52845</v>
      </c>
      <c r="J79" s="139">
        <v>0</v>
      </c>
      <c r="K79" s="138">
        <v>0</v>
      </c>
      <c r="L79" s="138">
        <v>0</v>
      </c>
      <c r="M79" s="138">
        <v>0</v>
      </c>
      <c r="N79" s="138">
        <v>0</v>
      </c>
      <c r="O79" s="138">
        <v>0</v>
      </c>
      <c r="P79" s="139">
        <v>930000</v>
      </c>
    </row>
    <row r="80" spans="1:16" ht="92.25" customHeight="1" x14ac:dyDescent="0.25">
      <c r="A80" s="136" t="s">
        <v>182</v>
      </c>
      <c r="B80" s="136" t="s">
        <v>183</v>
      </c>
      <c r="C80" s="137" t="s">
        <v>184</v>
      </c>
      <c r="D80" s="138" t="s">
        <v>185</v>
      </c>
      <c r="E80" s="139">
        <v>1705000</v>
      </c>
      <c r="F80" s="138">
        <v>0</v>
      </c>
      <c r="G80" s="138">
        <v>0</v>
      </c>
      <c r="H80" s="138">
        <v>0</v>
      </c>
      <c r="I80" s="138">
        <v>1705000</v>
      </c>
      <c r="J80" s="139">
        <v>0</v>
      </c>
      <c r="K80" s="138">
        <v>0</v>
      </c>
      <c r="L80" s="138">
        <v>0</v>
      </c>
      <c r="M80" s="138">
        <v>0</v>
      </c>
      <c r="N80" s="138">
        <v>0</v>
      </c>
      <c r="O80" s="138">
        <v>0</v>
      </c>
      <c r="P80" s="139">
        <v>1705000</v>
      </c>
    </row>
    <row r="81" spans="1:16" ht="57" customHeight="1" x14ac:dyDescent="0.25">
      <c r="A81" s="136" t="s">
        <v>186</v>
      </c>
      <c r="B81" s="136" t="s">
        <v>187</v>
      </c>
      <c r="C81" s="137" t="s">
        <v>184</v>
      </c>
      <c r="D81" s="138" t="s">
        <v>188</v>
      </c>
      <c r="E81" s="139">
        <v>2080000</v>
      </c>
      <c r="F81" s="138">
        <v>0</v>
      </c>
      <c r="G81" s="138">
        <v>0</v>
      </c>
      <c r="H81" s="138">
        <v>0</v>
      </c>
      <c r="I81" s="138">
        <v>2080000</v>
      </c>
      <c r="J81" s="139">
        <v>0</v>
      </c>
      <c r="K81" s="138">
        <v>0</v>
      </c>
      <c r="L81" s="138">
        <v>0</v>
      </c>
      <c r="M81" s="138">
        <v>0</v>
      </c>
      <c r="N81" s="138">
        <v>0</v>
      </c>
      <c r="O81" s="138">
        <v>0</v>
      </c>
      <c r="P81" s="139">
        <v>2080000</v>
      </c>
    </row>
    <row r="82" spans="1:16" ht="66" customHeight="1" x14ac:dyDescent="0.25">
      <c r="A82" s="136" t="s">
        <v>189</v>
      </c>
      <c r="B82" s="136" t="s">
        <v>190</v>
      </c>
      <c r="C82" s="137" t="s">
        <v>184</v>
      </c>
      <c r="D82" s="138" t="s">
        <v>191</v>
      </c>
      <c r="E82" s="139">
        <v>40911372</v>
      </c>
      <c r="F82" s="138">
        <v>21672912</v>
      </c>
      <c r="G82" s="138">
        <v>0</v>
      </c>
      <c r="H82" s="138">
        <v>2420000</v>
      </c>
      <c r="I82" s="138">
        <v>19238460</v>
      </c>
      <c r="J82" s="139">
        <v>0</v>
      </c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39">
        <v>40911372</v>
      </c>
    </row>
    <row r="83" spans="1:16" ht="57" customHeight="1" x14ac:dyDescent="0.25">
      <c r="A83" s="136" t="s">
        <v>291</v>
      </c>
      <c r="B83" s="136" t="s">
        <v>292</v>
      </c>
      <c r="C83" s="137" t="s">
        <v>293</v>
      </c>
      <c r="D83" s="138" t="s">
        <v>294</v>
      </c>
      <c r="E83" s="139">
        <v>0</v>
      </c>
      <c r="F83" s="138">
        <v>0</v>
      </c>
      <c r="G83" s="138">
        <v>0</v>
      </c>
      <c r="H83" s="138">
        <v>0</v>
      </c>
      <c r="I83" s="138">
        <v>0</v>
      </c>
      <c r="J83" s="139">
        <v>1022438</v>
      </c>
      <c r="K83" s="138">
        <v>1022438</v>
      </c>
      <c r="L83" s="138">
        <v>0</v>
      </c>
      <c r="M83" s="138">
        <v>0</v>
      </c>
      <c r="N83" s="138">
        <v>0</v>
      </c>
      <c r="O83" s="138">
        <v>1022438</v>
      </c>
      <c r="P83" s="139">
        <v>1022438</v>
      </c>
    </row>
    <row r="84" spans="1:16" ht="61.5" customHeight="1" x14ac:dyDescent="0.25">
      <c r="A84" s="136" t="s">
        <v>329</v>
      </c>
      <c r="B84" s="136" t="s">
        <v>330</v>
      </c>
      <c r="C84" s="137" t="s">
        <v>52</v>
      </c>
      <c r="D84" s="138" t="s">
        <v>331</v>
      </c>
      <c r="E84" s="139">
        <v>0</v>
      </c>
      <c r="F84" s="138">
        <v>0</v>
      </c>
      <c r="G84" s="138">
        <v>0</v>
      </c>
      <c r="H84" s="138">
        <v>0</v>
      </c>
      <c r="I84" s="138">
        <v>0</v>
      </c>
      <c r="J84" s="139">
        <v>6828142</v>
      </c>
      <c r="K84" s="138">
        <v>6828142</v>
      </c>
      <c r="L84" s="138">
        <v>0</v>
      </c>
      <c r="M84" s="138">
        <v>0</v>
      </c>
      <c r="N84" s="138">
        <v>0</v>
      </c>
      <c r="O84" s="138">
        <v>6828142</v>
      </c>
      <c r="P84" s="139">
        <v>6828142</v>
      </c>
    </row>
    <row r="85" spans="1:16" ht="40.5" customHeight="1" x14ac:dyDescent="0.25">
      <c r="A85" s="136" t="s">
        <v>192</v>
      </c>
      <c r="B85" s="136" t="s">
        <v>193</v>
      </c>
      <c r="C85" s="137" t="s">
        <v>194</v>
      </c>
      <c r="D85" s="138" t="s">
        <v>195</v>
      </c>
      <c r="E85" s="139">
        <v>450000</v>
      </c>
      <c r="F85" s="138">
        <v>450000</v>
      </c>
      <c r="G85" s="138">
        <v>0</v>
      </c>
      <c r="H85" s="138">
        <v>0</v>
      </c>
      <c r="I85" s="138">
        <v>0</v>
      </c>
      <c r="J85" s="139">
        <v>0</v>
      </c>
      <c r="K85" s="138">
        <v>0</v>
      </c>
      <c r="L85" s="138">
        <v>0</v>
      </c>
      <c r="M85" s="138">
        <v>0</v>
      </c>
      <c r="N85" s="138">
        <v>0</v>
      </c>
      <c r="O85" s="138">
        <v>0</v>
      </c>
      <c r="P85" s="139">
        <v>450000</v>
      </c>
    </row>
    <row r="86" spans="1:16" ht="36" customHeight="1" x14ac:dyDescent="0.25">
      <c r="A86" s="136" t="s">
        <v>196</v>
      </c>
      <c r="B86" s="136" t="s">
        <v>197</v>
      </c>
      <c r="C86" s="137" t="s">
        <v>198</v>
      </c>
      <c r="D86" s="138" t="s">
        <v>199</v>
      </c>
      <c r="E86" s="139">
        <v>180000</v>
      </c>
      <c r="F86" s="138">
        <v>180000</v>
      </c>
      <c r="G86" s="138">
        <v>0</v>
      </c>
      <c r="H86" s="138">
        <v>0</v>
      </c>
      <c r="I86" s="138">
        <v>0</v>
      </c>
      <c r="J86" s="139">
        <v>0</v>
      </c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39">
        <v>180000</v>
      </c>
    </row>
    <row r="87" spans="1:16" ht="43.5" customHeight="1" x14ac:dyDescent="0.25">
      <c r="A87" s="136" t="s">
        <v>200</v>
      </c>
      <c r="B87" s="136" t="s">
        <v>201</v>
      </c>
      <c r="C87" s="137" t="s">
        <v>202</v>
      </c>
      <c r="D87" s="138" t="s">
        <v>203</v>
      </c>
      <c r="E87" s="139">
        <v>0</v>
      </c>
      <c r="F87" s="138">
        <v>0</v>
      </c>
      <c r="G87" s="138">
        <v>0</v>
      </c>
      <c r="H87" s="138">
        <v>0</v>
      </c>
      <c r="I87" s="138">
        <v>0</v>
      </c>
      <c r="J87" s="139">
        <v>176800</v>
      </c>
      <c r="K87" s="138">
        <v>0</v>
      </c>
      <c r="L87" s="138">
        <v>176800</v>
      </c>
      <c r="M87" s="138">
        <v>0</v>
      </c>
      <c r="N87" s="138">
        <v>0</v>
      </c>
      <c r="O87" s="138">
        <v>0</v>
      </c>
      <c r="P87" s="139">
        <v>176800</v>
      </c>
    </row>
    <row r="88" spans="1:16" ht="72.75" customHeight="1" x14ac:dyDescent="0.25">
      <c r="A88" s="130" t="s">
        <v>204</v>
      </c>
      <c r="B88" s="131"/>
      <c r="C88" s="132"/>
      <c r="D88" s="133" t="s">
        <v>205</v>
      </c>
      <c r="E88" s="134">
        <v>2782639</v>
      </c>
      <c r="F88" s="135">
        <v>2782639</v>
      </c>
      <c r="G88" s="135">
        <v>1342900</v>
      </c>
      <c r="H88" s="135">
        <v>61600</v>
      </c>
      <c r="I88" s="135">
        <v>0</v>
      </c>
      <c r="J88" s="134">
        <v>1170300</v>
      </c>
      <c r="K88" s="135">
        <v>900000</v>
      </c>
      <c r="L88" s="135">
        <v>230300</v>
      </c>
      <c r="M88" s="135">
        <v>0</v>
      </c>
      <c r="N88" s="135">
        <v>0</v>
      </c>
      <c r="O88" s="135">
        <v>940000</v>
      </c>
      <c r="P88" s="134">
        <v>3952939</v>
      </c>
    </row>
    <row r="89" spans="1:16" ht="54" customHeight="1" x14ac:dyDescent="0.25">
      <c r="A89" s="130" t="s">
        <v>206</v>
      </c>
      <c r="B89" s="131"/>
      <c r="C89" s="132"/>
      <c r="D89" s="133" t="s">
        <v>205</v>
      </c>
      <c r="E89" s="134">
        <v>2782639</v>
      </c>
      <c r="F89" s="135">
        <v>2782639</v>
      </c>
      <c r="G89" s="135">
        <v>1342900</v>
      </c>
      <c r="H89" s="135">
        <v>61600</v>
      </c>
      <c r="I89" s="135">
        <v>0</v>
      </c>
      <c r="J89" s="134">
        <v>1170300</v>
      </c>
      <c r="K89" s="135">
        <v>900000</v>
      </c>
      <c r="L89" s="135">
        <v>230300</v>
      </c>
      <c r="M89" s="135">
        <v>0</v>
      </c>
      <c r="N89" s="135">
        <v>0</v>
      </c>
      <c r="O89" s="135">
        <v>940000</v>
      </c>
      <c r="P89" s="134">
        <v>3952939</v>
      </c>
    </row>
    <row r="90" spans="1:16" ht="38.25" customHeight="1" x14ac:dyDescent="0.25">
      <c r="A90" s="136" t="s">
        <v>207</v>
      </c>
      <c r="B90" s="136" t="s">
        <v>66</v>
      </c>
      <c r="C90" s="137" t="s">
        <v>28</v>
      </c>
      <c r="D90" s="138" t="s">
        <v>67</v>
      </c>
      <c r="E90" s="139">
        <v>2722639</v>
      </c>
      <c r="F90" s="138">
        <v>2722639</v>
      </c>
      <c r="G90" s="138">
        <v>1342900</v>
      </c>
      <c r="H90" s="138">
        <v>61600</v>
      </c>
      <c r="I90" s="138">
        <v>0</v>
      </c>
      <c r="J90" s="139">
        <v>270300</v>
      </c>
      <c r="K90" s="138">
        <v>0</v>
      </c>
      <c r="L90" s="138">
        <v>230300</v>
      </c>
      <c r="M90" s="138">
        <v>0</v>
      </c>
      <c r="N90" s="138">
        <v>0</v>
      </c>
      <c r="O90" s="138">
        <v>40000</v>
      </c>
      <c r="P90" s="139">
        <v>2992939</v>
      </c>
    </row>
    <row r="91" spans="1:16" ht="62.25" customHeight="1" x14ac:dyDescent="0.25">
      <c r="A91" s="136" t="s">
        <v>295</v>
      </c>
      <c r="B91" s="136" t="s">
        <v>296</v>
      </c>
      <c r="C91" s="137" t="s">
        <v>180</v>
      </c>
      <c r="D91" s="138" t="s">
        <v>297</v>
      </c>
      <c r="E91" s="139">
        <v>0</v>
      </c>
      <c r="F91" s="138">
        <v>0</v>
      </c>
      <c r="G91" s="138">
        <v>0</v>
      </c>
      <c r="H91" s="138">
        <v>0</v>
      </c>
      <c r="I91" s="138">
        <v>0</v>
      </c>
      <c r="J91" s="139">
        <v>900000</v>
      </c>
      <c r="K91" s="138">
        <v>900000</v>
      </c>
      <c r="L91" s="138">
        <v>0</v>
      </c>
      <c r="M91" s="138">
        <v>0</v>
      </c>
      <c r="N91" s="138">
        <v>0</v>
      </c>
      <c r="O91" s="138">
        <v>900000</v>
      </c>
      <c r="P91" s="139">
        <v>900000</v>
      </c>
    </row>
    <row r="92" spans="1:16" ht="41.25" customHeight="1" x14ac:dyDescent="0.25">
      <c r="A92" s="136" t="s">
        <v>298</v>
      </c>
      <c r="B92" s="136" t="s">
        <v>47</v>
      </c>
      <c r="C92" s="137" t="s">
        <v>48</v>
      </c>
      <c r="D92" s="138" t="s">
        <v>49</v>
      </c>
      <c r="E92" s="139">
        <v>60000</v>
      </c>
      <c r="F92" s="138">
        <v>60000</v>
      </c>
      <c r="G92" s="138">
        <v>0</v>
      </c>
      <c r="H92" s="138">
        <v>0</v>
      </c>
      <c r="I92" s="138">
        <v>0</v>
      </c>
      <c r="J92" s="139">
        <v>0</v>
      </c>
      <c r="K92" s="138">
        <v>0</v>
      </c>
      <c r="L92" s="138">
        <v>0</v>
      </c>
      <c r="M92" s="138">
        <v>0</v>
      </c>
      <c r="N92" s="138">
        <v>0</v>
      </c>
      <c r="O92" s="138">
        <v>0</v>
      </c>
      <c r="P92" s="139">
        <v>60000</v>
      </c>
    </row>
    <row r="93" spans="1:16" ht="40.5" customHeight="1" x14ac:dyDescent="0.25">
      <c r="A93" s="130" t="s">
        <v>208</v>
      </c>
      <c r="B93" s="131"/>
      <c r="C93" s="132"/>
      <c r="D93" s="133" t="s">
        <v>209</v>
      </c>
      <c r="E93" s="134">
        <v>1834730</v>
      </c>
      <c r="F93" s="135">
        <v>1834730</v>
      </c>
      <c r="G93" s="135">
        <v>1432510</v>
      </c>
      <c r="H93" s="135">
        <v>26450</v>
      </c>
      <c r="I93" s="135">
        <v>0</v>
      </c>
      <c r="J93" s="134">
        <v>0</v>
      </c>
      <c r="K93" s="135">
        <v>0</v>
      </c>
      <c r="L93" s="135">
        <v>0</v>
      </c>
      <c r="M93" s="135">
        <v>0</v>
      </c>
      <c r="N93" s="135">
        <v>0</v>
      </c>
      <c r="O93" s="135">
        <v>0</v>
      </c>
      <c r="P93" s="134">
        <v>1834730</v>
      </c>
    </row>
    <row r="94" spans="1:16" ht="44.25" customHeight="1" x14ac:dyDescent="0.25">
      <c r="A94" s="130" t="s">
        <v>210</v>
      </c>
      <c r="B94" s="131"/>
      <c r="C94" s="132"/>
      <c r="D94" s="133" t="s">
        <v>209</v>
      </c>
      <c r="E94" s="134">
        <v>1834730</v>
      </c>
      <c r="F94" s="135">
        <v>1834730</v>
      </c>
      <c r="G94" s="135">
        <v>1432510</v>
      </c>
      <c r="H94" s="135">
        <v>26450</v>
      </c>
      <c r="I94" s="135">
        <v>0</v>
      </c>
      <c r="J94" s="134">
        <v>0</v>
      </c>
      <c r="K94" s="135">
        <v>0</v>
      </c>
      <c r="L94" s="135">
        <v>0</v>
      </c>
      <c r="M94" s="135">
        <v>0</v>
      </c>
      <c r="N94" s="135">
        <v>0</v>
      </c>
      <c r="O94" s="135">
        <v>0</v>
      </c>
      <c r="P94" s="134">
        <v>1834730</v>
      </c>
    </row>
    <row r="95" spans="1:16" ht="90" customHeight="1" x14ac:dyDescent="0.25">
      <c r="A95" s="136" t="s">
        <v>211</v>
      </c>
      <c r="B95" s="136" t="s">
        <v>66</v>
      </c>
      <c r="C95" s="137" t="s">
        <v>28</v>
      </c>
      <c r="D95" s="138" t="s">
        <v>67</v>
      </c>
      <c r="E95" s="139">
        <v>1834730</v>
      </c>
      <c r="F95" s="138">
        <v>1834730</v>
      </c>
      <c r="G95" s="138">
        <v>1432510</v>
      </c>
      <c r="H95" s="138">
        <v>26450</v>
      </c>
      <c r="I95" s="138">
        <v>0</v>
      </c>
      <c r="J95" s="139">
        <v>0</v>
      </c>
      <c r="K95" s="138">
        <v>0</v>
      </c>
      <c r="L95" s="138">
        <v>0</v>
      </c>
      <c r="M95" s="138">
        <v>0</v>
      </c>
      <c r="N95" s="138">
        <v>0</v>
      </c>
      <c r="O95" s="138">
        <v>0</v>
      </c>
      <c r="P95" s="139">
        <v>1834730</v>
      </c>
    </row>
    <row r="96" spans="1:16" ht="67.5" customHeight="1" x14ac:dyDescent="0.25">
      <c r="A96" s="130" t="s">
        <v>212</v>
      </c>
      <c r="B96" s="131"/>
      <c r="C96" s="132"/>
      <c r="D96" s="133" t="s">
        <v>213</v>
      </c>
      <c r="E96" s="134">
        <v>15570250</v>
      </c>
      <c r="F96" s="135">
        <v>8721540</v>
      </c>
      <c r="G96" s="135">
        <v>2409700</v>
      </c>
      <c r="H96" s="135">
        <v>42500</v>
      </c>
      <c r="I96" s="135">
        <v>5048710</v>
      </c>
      <c r="J96" s="134">
        <v>0</v>
      </c>
      <c r="K96" s="135">
        <v>0</v>
      </c>
      <c r="L96" s="135">
        <v>0</v>
      </c>
      <c r="M96" s="135">
        <v>0</v>
      </c>
      <c r="N96" s="135">
        <v>0</v>
      </c>
      <c r="O96" s="135">
        <v>0</v>
      </c>
      <c r="P96" s="134">
        <v>15570250</v>
      </c>
    </row>
    <row r="97" spans="1:16" ht="54.75" customHeight="1" x14ac:dyDescent="0.25">
      <c r="A97" s="130" t="s">
        <v>214</v>
      </c>
      <c r="B97" s="131"/>
      <c r="C97" s="132"/>
      <c r="D97" s="133" t="s">
        <v>213</v>
      </c>
      <c r="E97" s="134">
        <v>15570250</v>
      </c>
      <c r="F97" s="135">
        <v>8721540</v>
      </c>
      <c r="G97" s="135">
        <v>2409700</v>
      </c>
      <c r="H97" s="135">
        <v>42500</v>
      </c>
      <c r="I97" s="135">
        <v>5048710</v>
      </c>
      <c r="J97" s="134">
        <v>0</v>
      </c>
      <c r="K97" s="135">
        <v>0</v>
      </c>
      <c r="L97" s="135">
        <v>0</v>
      </c>
      <c r="M97" s="135">
        <v>0</v>
      </c>
      <c r="N97" s="135">
        <v>0</v>
      </c>
      <c r="O97" s="135">
        <v>0</v>
      </c>
      <c r="P97" s="134">
        <v>15570250</v>
      </c>
    </row>
    <row r="98" spans="1:16" ht="90" customHeight="1" x14ac:dyDescent="0.25">
      <c r="A98" s="136" t="s">
        <v>215</v>
      </c>
      <c r="B98" s="136" t="s">
        <v>66</v>
      </c>
      <c r="C98" s="137" t="s">
        <v>28</v>
      </c>
      <c r="D98" s="138" t="s">
        <v>67</v>
      </c>
      <c r="E98" s="139">
        <v>3391450</v>
      </c>
      <c r="F98" s="138">
        <v>3391450</v>
      </c>
      <c r="G98" s="138">
        <v>2409700</v>
      </c>
      <c r="H98" s="138">
        <v>42500</v>
      </c>
      <c r="I98" s="138">
        <v>0</v>
      </c>
      <c r="J98" s="139">
        <v>0</v>
      </c>
      <c r="K98" s="138">
        <v>0</v>
      </c>
      <c r="L98" s="138">
        <v>0</v>
      </c>
      <c r="M98" s="138">
        <v>0</v>
      </c>
      <c r="N98" s="138">
        <v>0</v>
      </c>
      <c r="O98" s="138">
        <v>0</v>
      </c>
      <c r="P98" s="139">
        <v>3391450</v>
      </c>
    </row>
    <row r="99" spans="1:16" ht="81" customHeight="1" x14ac:dyDescent="0.25">
      <c r="A99" s="136" t="s">
        <v>318</v>
      </c>
      <c r="B99" s="136" t="s">
        <v>319</v>
      </c>
      <c r="C99" s="137" t="s">
        <v>31</v>
      </c>
      <c r="D99" s="138" t="s">
        <v>320</v>
      </c>
      <c r="E99" s="139">
        <v>1886800</v>
      </c>
      <c r="F99" s="138">
        <v>0</v>
      </c>
      <c r="G99" s="138">
        <v>0</v>
      </c>
      <c r="H99" s="138">
        <v>0</v>
      </c>
      <c r="I99" s="138">
        <v>1886800</v>
      </c>
      <c r="J99" s="139">
        <v>0</v>
      </c>
      <c r="K99" s="138">
        <v>0</v>
      </c>
      <c r="L99" s="138">
        <v>0</v>
      </c>
      <c r="M99" s="138">
        <v>0</v>
      </c>
      <c r="N99" s="138">
        <v>0</v>
      </c>
      <c r="O99" s="138">
        <v>0</v>
      </c>
      <c r="P99" s="139">
        <v>1886800</v>
      </c>
    </row>
    <row r="100" spans="1:16" ht="90.75" customHeight="1" x14ac:dyDescent="0.25">
      <c r="A100" s="136" t="s">
        <v>216</v>
      </c>
      <c r="B100" s="136" t="s">
        <v>217</v>
      </c>
      <c r="C100" s="137" t="s">
        <v>32</v>
      </c>
      <c r="D100" s="138" t="s">
        <v>218</v>
      </c>
      <c r="E100" s="139">
        <v>1800000</v>
      </c>
      <c r="F100" s="138">
        <v>0</v>
      </c>
      <c r="G100" s="138">
        <v>0</v>
      </c>
      <c r="H100" s="138">
        <v>0</v>
      </c>
      <c r="I100" s="138">
        <v>0</v>
      </c>
      <c r="J100" s="139">
        <v>0</v>
      </c>
      <c r="K100" s="138">
        <v>0</v>
      </c>
      <c r="L100" s="138">
        <v>0</v>
      </c>
      <c r="M100" s="138">
        <v>0</v>
      </c>
      <c r="N100" s="138">
        <v>0</v>
      </c>
      <c r="O100" s="138">
        <v>0</v>
      </c>
      <c r="P100" s="139">
        <v>1800000</v>
      </c>
    </row>
    <row r="101" spans="1:16" ht="105" customHeight="1" x14ac:dyDescent="0.25">
      <c r="A101" s="136" t="s">
        <v>219</v>
      </c>
      <c r="B101" s="136" t="s">
        <v>220</v>
      </c>
      <c r="C101" s="137" t="s">
        <v>31</v>
      </c>
      <c r="D101" s="138" t="s">
        <v>9</v>
      </c>
      <c r="E101" s="139">
        <v>2592000</v>
      </c>
      <c r="F101" s="138">
        <v>1030090</v>
      </c>
      <c r="G101" s="138">
        <v>0</v>
      </c>
      <c r="H101" s="138">
        <v>0</v>
      </c>
      <c r="I101" s="138">
        <v>1561910</v>
      </c>
      <c r="J101" s="139">
        <v>0</v>
      </c>
      <c r="K101" s="138">
        <v>0</v>
      </c>
      <c r="L101" s="138">
        <v>0</v>
      </c>
      <c r="M101" s="138">
        <v>0</v>
      </c>
      <c r="N101" s="138">
        <v>0</v>
      </c>
      <c r="O101" s="138">
        <v>0</v>
      </c>
      <c r="P101" s="139">
        <v>2592000</v>
      </c>
    </row>
    <row r="102" spans="1:16" ht="114" customHeight="1" x14ac:dyDescent="0.25">
      <c r="A102" s="136" t="s">
        <v>321</v>
      </c>
      <c r="B102" s="136" t="s">
        <v>322</v>
      </c>
      <c r="C102" s="137" t="s">
        <v>31</v>
      </c>
      <c r="D102" s="138" t="s">
        <v>323</v>
      </c>
      <c r="E102" s="139">
        <v>400000</v>
      </c>
      <c r="F102" s="138">
        <v>400000</v>
      </c>
      <c r="G102" s="138">
        <v>0</v>
      </c>
      <c r="H102" s="138">
        <v>0</v>
      </c>
      <c r="I102" s="138">
        <v>0</v>
      </c>
      <c r="J102" s="139">
        <v>0</v>
      </c>
      <c r="K102" s="138">
        <v>0</v>
      </c>
      <c r="L102" s="138">
        <v>0</v>
      </c>
      <c r="M102" s="138">
        <v>0</v>
      </c>
      <c r="N102" s="138">
        <v>0</v>
      </c>
      <c r="O102" s="138">
        <v>0</v>
      </c>
      <c r="P102" s="139">
        <v>400000</v>
      </c>
    </row>
    <row r="103" spans="1:16" ht="100.5" customHeight="1" x14ac:dyDescent="0.25">
      <c r="A103" s="136" t="s">
        <v>279</v>
      </c>
      <c r="B103" s="136" t="s">
        <v>300</v>
      </c>
      <c r="C103" s="137" t="s">
        <v>31</v>
      </c>
      <c r="D103" s="138" t="s">
        <v>278</v>
      </c>
      <c r="E103" s="139">
        <v>5500000</v>
      </c>
      <c r="F103" s="138">
        <v>3900000</v>
      </c>
      <c r="G103" s="138">
        <v>0</v>
      </c>
      <c r="H103" s="138">
        <v>0</v>
      </c>
      <c r="I103" s="138">
        <v>1600000</v>
      </c>
      <c r="J103" s="139">
        <v>0</v>
      </c>
      <c r="K103" s="138">
        <v>0</v>
      </c>
      <c r="L103" s="138">
        <v>0</v>
      </c>
      <c r="M103" s="138">
        <v>0</v>
      </c>
      <c r="N103" s="138">
        <v>0</v>
      </c>
      <c r="O103" s="138">
        <v>0</v>
      </c>
      <c r="P103" s="139">
        <v>5500000</v>
      </c>
    </row>
    <row r="104" spans="1:16" x14ac:dyDescent="0.25">
      <c r="A104" s="140" t="s">
        <v>8</v>
      </c>
      <c r="B104" s="141" t="s">
        <v>8</v>
      </c>
      <c r="C104" s="142" t="s">
        <v>8</v>
      </c>
      <c r="D104" s="143" t="s">
        <v>221</v>
      </c>
      <c r="E104" s="134">
        <v>493865067.97000003</v>
      </c>
      <c r="F104" s="134">
        <v>458801235.97000003</v>
      </c>
      <c r="G104" s="134">
        <v>254512289</v>
      </c>
      <c r="H104" s="134">
        <v>41866226</v>
      </c>
      <c r="I104" s="134">
        <v>33263832</v>
      </c>
      <c r="J104" s="134">
        <v>26950065.16</v>
      </c>
      <c r="K104" s="134">
        <v>24770117</v>
      </c>
      <c r="L104" s="134">
        <v>2139948.16</v>
      </c>
      <c r="M104" s="134">
        <v>0</v>
      </c>
      <c r="N104" s="134">
        <v>823500</v>
      </c>
      <c r="O104" s="134">
        <v>24810117</v>
      </c>
      <c r="P104" s="134">
        <v>520815133.13000005</v>
      </c>
    </row>
    <row r="105" spans="1:16" x14ac:dyDescent="0.25">
      <c r="A105" s="148"/>
      <c r="B105" s="149"/>
      <c r="C105" s="150"/>
      <c r="D105" s="151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</row>
    <row r="106" spans="1:16" x14ac:dyDescent="0.25">
      <c r="A106" s="148"/>
      <c r="B106" s="149"/>
      <c r="C106" s="150"/>
      <c r="D106" s="151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</row>
    <row r="107" spans="1:16" x14ac:dyDescent="0.25">
      <c r="B107" s="104"/>
      <c r="C107" s="104"/>
      <c r="D107" s="166" t="s">
        <v>410</v>
      </c>
      <c r="E107" s="166"/>
      <c r="F107" s="166"/>
      <c r="G107" s="166"/>
    </row>
  </sheetData>
  <mergeCells count="24">
    <mergeCell ref="D107:G107"/>
    <mergeCell ref="B9:B12"/>
    <mergeCell ref="C9:C12"/>
    <mergeCell ref="D9:D12"/>
    <mergeCell ref="E9:I9"/>
    <mergeCell ref="E10:E12"/>
    <mergeCell ref="F10:F12"/>
    <mergeCell ref="G10:H10"/>
    <mergeCell ref="M2:P4"/>
    <mergeCell ref="A5:P5"/>
    <mergeCell ref="A6:P6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rowBreaks count="1" manualBreakCount="1">
    <brk id="2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view="pageBreakPreview" topLeftCell="A70" zoomScale="142" zoomScaleNormal="100" zoomScaleSheetLayoutView="142" workbookViewId="0">
      <selection activeCell="D26" sqref="D26"/>
    </sheetView>
  </sheetViews>
  <sheetFormatPr defaultRowHeight="15" x14ac:dyDescent="0.25"/>
  <cols>
    <col min="1" max="2" width="20.7109375" customWidth="1"/>
    <col min="3" max="3" width="100.7109375" customWidth="1"/>
    <col min="4" max="4" width="20.7109375" customWidth="1"/>
  </cols>
  <sheetData>
    <row r="1" spans="1:4" x14ac:dyDescent="0.25">
      <c r="A1" s="52"/>
      <c r="C1" s="192" t="s">
        <v>341</v>
      </c>
      <c r="D1" s="192"/>
    </row>
    <row r="2" spans="1:4" ht="50.25" customHeight="1" x14ac:dyDescent="0.25">
      <c r="C2" s="193" t="s">
        <v>411</v>
      </c>
      <c r="D2" s="193"/>
    </row>
    <row r="3" spans="1:4" x14ac:dyDescent="0.25">
      <c r="C3" s="43"/>
      <c r="D3" s="52"/>
    </row>
    <row r="4" spans="1:4" x14ac:dyDescent="0.25">
      <c r="A4" s="194" t="s">
        <v>342</v>
      </c>
      <c r="B4" s="195"/>
      <c r="C4" s="195"/>
      <c r="D4" s="195"/>
    </row>
    <row r="5" spans="1:4" x14ac:dyDescent="0.25">
      <c r="A5" s="196" t="s">
        <v>0</v>
      </c>
      <c r="B5" s="195"/>
      <c r="C5" s="195"/>
      <c r="D5" s="195"/>
    </row>
    <row r="6" spans="1:4" x14ac:dyDescent="0.25">
      <c r="A6" s="195" t="s">
        <v>1</v>
      </c>
      <c r="B6" s="195"/>
      <c r="C6" s="195"/>
      <c r="D6" s="195"/>
    </row>
    <row r="7" spans="1:4" ht="22.15" customHeight="1" x14ac:dyDescent="0.25">
      <c r="A7" s="53" t="s">
        <v>343</v>
      </c>
    </row>
    <row r="8" spans="1:4" x14ac:dyDescent="0.25">
      <c r="D8" s="43" t="s">
        <v>2</v>
      </c>
    </row>
    <row r="9" spans="1:4" ht="45" x14ac:dyDescent="0.25">
      <c r="A9" s="54" t="s">
        <v>344</v>
      </c>
      <c r="B9" s="197" t="s">
        <v>345</v>
      </c>
      <c r="C9" s="198"/>
      <c r="D9" s="55" t="s">
        <v>3</v>
      </c>
    </row>
    <row r="10" spans="1:4" x14ac:dyDescent="0.25">
      <c r="A10" s="56">
        <v>1</v>
      </c>
      <c r="B10" s="199">
        <v>2</v>
      </c>
      <c r="C10" s="200"/>
      <c r="D10" s="57">
        <v>3</v>
      </c>
    </row>
    <row r="11" spans="1:4" x14ac:dyDescent="0.25">
      <c r="A11" s="201" t="s">
        <v>346</v>
      </c>
      <c r="B11" s="169"/>
      <c r="C11" s="169"/>
      <c r="D11" s="169"/>
    </row>
    <row r="12" spans="1:4" x14ac:dyDescent="0.25">
      <c r="A12" s="58" t="s">
        <v>347</v>
      </c>
      <c r="B12" s="59" t="s">
        <v>348</v>
      </c>
      <c r="C12" s="60"/>
      <c r="D12" s="61">
        <f>D13</f>
        <v>33223300</v>
      </c>
    </row>
    <row r="13" spans="1:4" x14ac:dyDescent="0.25">
      <c r="A13" s="62" t="s">
        <v>349</v>
      </c>
      <c r="B13" s="63" t="s">
        <v>350</v>
      </c>
      <c r="C13" s="64"/>
      <c r="D13" s="65">
        <v>33223300</v>
      </c>
    </row>
    <row r="14" spans="1:4" x14ac:dyDescent="0.25">
      <c r="A14" s="66">
        <v>41031100</v>
      </c>
      <c r="B14" s="67" t="s">
        <v>351</v>
      </c>
      <c r="C14" s="64"/>
      <c r="D14" s="68">
        <f>D15</f>
        <v>8780100</v>
      </c>
    </row>
    <row r="15" spans="1:4" x14ac:dyDescent="0.25">
      <c r="A15" s="62" t="s">
        <v>349</v>
      </c>
      <c r="B15" s="63" t="s">
        <v>350</v>
      </c>
      <c r="C15" s="64"/>
      <c r="D15" s="65">
        <v>8780100</v>
      </c>
    </row>
    <row r="16" spans="1:4" x14ac:dyDescent="0.25">
      <c r="A16" s="66">
        <v>41033900</v>
      </c>
      <c r="B16" s="202" t="s">
        <v>352</v>
      </c>
      <c r="C16" s="203"/>
      <c r="D16" s="68">
        <f>D17</f>
        <v>87574300</v>
      </c>
    </row>
    <row r="17" spans="1:4" x14ac:dyDescent="0.25">
      <c r="A17" s="62" t="s">
        <v>349</v>
      </c>
      <c r="B17" s="63" t="s">
        <v>350</v>
      </c>
      <c r="C17" s="64"/>
      <c r="D17" s="65">
        <v>87574300</v>
      </c>
    </row>
    <row r="18" spans="1:4" x14ac:dyDescent="0.25">
      <c r="A18" s="66">
        <v>41051000</v>
      </c>
      <c r="B18" s="67" t="s">
        <v>353</v>
      </c>
      <c r="C18" s="64"/>
      <c r="D18" s="68">
        <f>D19</f>
        <v>982514</v>
      </c>
    </row>
    <row r="19" spans="1:4" x14ac:dyDescent="0.25">
      <c r="A19" s="69" t="s">
        <v>354</v>
      </c>
      <c r="B19" s="186" t="s">
        <v>355</v>
      </c>
      <c r="C19" s="187"/>
      <c r="D19" s="65">
        <v>982514</v>
      </c>
    </row>
    <row r="20" spans="1:4" x14ac:dyDescent="0.25">
      <c r="A20" s="70" t="s">
        <v>356</v>
      </c>
      <c r="B20" s="202" t="s">
        <v>357</v>
      </c>
      <c r="C20" s="203"/>
      <c r="D20" s="68">
        <f>D21</f>
        <v>230500</v>
      </c>
    </row>
    <row r="21" spans="1:4" x14ac:dyDescent="0.25">
      <c r="A21" s="69"/>
      <c r="B21" s="182" t="s">
        <v>350</v>
      </c>
      <c r="C21" s="183"/>
      <c r="D21" s="65">
        <v>230500</v>
      </c>
    </row>
    <row r="22" spans="1:4" x14ac:dyDescent="0.25">
      <c r="A22" s="66">
        <v>41053900</v>
      </c>
      <c r="B22" s="190" t="s">
        <v>9</v>
      </c>
      <c r="C22" s="191"/>
      <c r="D22" s="68">
        <f>D23</f>
        <v>3136921</v>
      </c>
    </row>
    <row r="23" spans="1:4" x14ac:dyDescent="0.25">
      <c r="A23" s="176" t="s">
        <v>354</v>
      </c>
      <c r="B23" s="186" t="s">
        <v>355</v>
      </c>
      <c r="C23" s="187"/>
      <c r="D23" s="71">
        <f>D24+D25</f>
        <v>3136921</v>
      </c>
    </row>
    <row r="24" spans="1:4" ht="27" customHeight="1" x14ac:dyDescent="0.25">
      <c r="A24" s="177"/>
      <c r="B24" s="188" t="s">
        <v>358</v>
      </c>
      <c r="C24" s="189"/>
      <c r="D24" s="71">
        <v>83475</v>
      </c>
    </row>
    <row r="25" spans="1:4" ht="29.25" customHeight="1" x14ac:dyDescent="0.25">
      <c r="A25" s="204"/>
      <c r="B25" s="188" t="s">
        <v>359</v>
      </c>
      <c r="C25" s="189"/>
      <c r="D25" s="65">
        <f>2893446+15000+145000</f>
        <v>3053446</v>
      </c>
    </row>
    <row r="26" spans="1:4" ht="44.25" customHeight="1" x14ac:dyDescent="0.25">
      <c r="A26" s="72" t="s">
        <v>360</v>
      </c>
      <c r="B26" s="190" t="s">
        <v>361</v>
      </c>
      <c r="C26" s="191"/>
      <c r="D26" s="73">
        <f>D27</f>
        <v>1886800</v>
      </c>
    </row>
    <row r="27" spans="1:4" ht="20.25" customHeight="1" x14ac:dyDescent="0.25">
      <c r="A27" s="74" t="s">
        <v>349</v>
      </c>
      <c r="B27" s="182" t="s">
        <v>350</v>
      </c>
      <c r="C27" s="183"/>
      <c r="D27" s="65">
        <v>1886800</v>
      </c>
    </row>
    <row r="28" spans="1:4" ht="29.25" customHeight="1" x14ac:dyDescent="0.25">
      <c r="A28" s="75">
        <v>41036300</v>
      </c>
      <c r="B28" s="180" t="s">
        <v>362</v>
      </c>
      <c r="C28" s="181"/>
      <c r="D28" s="68">
        <f>D29</f>
        <v>9453700</v>
      </c>
    </row>
    <row r="29" spans="1:4" ht="15" customHeight="1" x14ac:dyDescent="0.25">
      <c r="A29" s="62" t="s">
        <v>349</v>
      </c>
      <c r="B29" s="182" t="s">
        <v>350</v>
      </c>
      <c r="C29" s="183"/>
      <c r="D29" s="65">
        <v>9453700</v>
      </c>
    </row>
    <row r="30" spans="1:4" ht="45" customHeight="1" x14ac:dyDescent="0.25">
      <c r="A30" s="66">
        <v>41059300</v>
      </c>
      <c r="B30" s="184" t="s">
        <v>363</v>
      </c>
      <c r="C30" s="185"/>
      <c r="D30" s="76">
        <f>D31</f>
        <v>1134233</v>
      </c>
    </row>
    <row r="31" spans="1:4" ht="15" customHeight="1" x14ac:dyDescent="0.25">
      <c r="A31" s="69" t="s">
        <v>354</v>
      </c>
      <c r="B31" s="186" t="s">
        <v>355</v>
      </c>
      <c r="C31" s="187"/>
      <c r="D31" s="65">
        <v>1134233</v>
      </c>
    </row>
    <row r="32" spans="1:4" x14ac:dyDescent="0.25">
      <c r="A32" s="201" t="s">
        <v>364</v>
      </c>
      <c r="B32" s="169"/>
      <c r="C32" s="169"/>
      <c r="D32" s="169"/>
    </row>
    <row r="33" spans="1:11" ht="40.5" customHeight="1" x14ac:dyDescent="0.25">
      <c r="A33" s="58">
        <v>41037400</v>
      </c>
      <c r="B33" s="171" t="s">
        <v>365</v>
      </c>
      <c r="C33" s="172"/>
      <c r="D33" s="77">
        <f>D34</f>
        <v>166000</v>
      </c>
    </row>
    <row r="34" spans="1:11" x14ac:dyDescent="0.25">
      <c r="A34" s="62" t="s">
        <v>349</v>
      </c>
      <c r="B34" s="63" t="s">
        <v>350</v>
      </c>
      <c r="C34" s="78"/>
      <c r="D34" s="79">
        <f>100000+66000</f>
        <v>166000</v>
      </c>
    </row>
    <row r="35" spans="1:11" x14ac:dyDescent="0.25">
      <c r="A35" s="80" t="s">
        <v>8</v>
      </c>
      <c r="B35" s="81" t="s">
        <v>366</v>
      </c>
      <c r="C35" s="82"/>
      <c r="D35" s="83">
        <f>D36+D37</f>
        <v>146568368</v>
      </c>
    </row>
    <row r="36" spans="1:11" x14ac:dyDescent="0.25">
      <c r="A36" s="80" t="s">
        <v>8</v>
      </c>
      <c r="B36" s="81" t="s">
        <v>367</v>
      </c>
      <c r="C36" s="82"/>
      <c r="D36" s="83">
        <f>D12+D22+D16+D18+D14+D28+D30+D26+D20</f>
        <v>146402368</v>
      </c>
    </row>
    <row r="37" spans="1:11" x14ac:dyDescent="0.25">
      <c r="A37" s="80" t="s">
        <v>8</v>
      </c>
      <c r="B37" s="81" t="s">
        <v>368</v>
      </c>
      <c r="C37" s="82"/>
      <c r="D37" s="83">
        <f>D33</f>
        <v>166000</v>
      </c>
    </row>
    <row r="39" spans="1:11" ht="22.15" customHeight="1" x14ac:dyDescent="0.25">
      <c r="A39" s="53" t="s">
        <v>369</v>
      </c>
      <c r="D39" s="43" t="s">
        <v>2</v>
      </c>
      <c r="J39" s="173"/>
      <c r="K39" s="173"/>
    </row>
    <row r="40" spans="1:11" ht="75" x14ac:dyDescent="0.25">
      <c r="A40" s="84" t="s">
        <v>370</v>
      </c>
      <c r="B40" s="84" t="s">
        <v>371</v>
      </c>
      <c r="C40" s="84" t="s">
        <v>372</v>
      </c>
      <c r="D40" s="84" t="s">
        <v>3</v>
      </c>
    </row>
    <row r="41" spans="1:11" x14ac:dyDescent="0.25">
      <c r="A41" s="85">
        <v>1</v>
      </c>
      <c r="B41" s="85">
        <v>2</v>
      </c>
      <c r="C41" s="85">
        <v>3</v>
      </c>
      <c r="D41" s="85">
        <v>4</v>
      </c>
    </row>
    <row r="42" spans="1:11" x14ac:dyDescent="0.25">
      <c r="A42" s="167" t="s">
        <v>373</v>
      </c>
      <c r="B42" s="168"/>
      <c r="C42" s="168"/>
      <c r="D42" s="168"/>
    </row>
    <row r="43" spans="1:11" x14ac:dyDescent="0.25">
      <c r="A43" s="86" t="s">
        <v>219</v>
      </c>
      <c r="B43" s="174" t="s">
        <v>220</v>
      </c>
      <c r="C43" s="87" t="s">
        <v>9</v>
      </c>
      <c r="D43" s="76">
        <f>D44</f>
        <v>2592000</v>
      </c>
    </row>
    <row r="44" spans="1:11" x14ac:dyDescent="0.25">
      <c r="A44" s="176" t="s">
        <v>354</v>
      </c>
      <c r="B44" s="175"/>
      <c r="C44" s="88" t="s">
        <v>355</v>
      </c>
      <c r="D44" s="89">
        <f>110700+D46+D47+D49+D48</f>
        <v>2592000</v>
      </c>
    </row>
    <row r="45" spans="1:11" ht="30" x14ac:dyDescent="0.25">
      <c r="A45" s="177"/>
      <c r="B45" s="175"/>
      <c r="C45" s="2" t="s">
        <v>374</v>
      </c>
      <c r="D45" s="89">
        <v>110700</v>
      </c>
    </row>
    <row r="46" spans="1:11" ht="45" x14ac:dyDescent="0.25">
      <c r="A46" s="177"/>
      <c r="B46" s="175"/>
      <c r="C46" s="2" t="s">
        <v>375</v>
      </c>
      <c r="D46" s="89">
        <v>669390</v>
      </c>
    </row>
    <row r="47" spans="1:11" ht="30" x14ac:dyDescent="0.25">
      <c r="A47" s="177"/>
      <c r="B47" s="175"/>
      <c r="C47" s="2" t="s">
        <v>376</v>
      </c>
      <c r="D47" s="90">
        <v>1561910</v>
      </c>
    </row>
    <row r="48" spans="1:11" x14ac:dyDescent="0.25">
      <c r="A48" s="91"/>
      <c r="B48" s="75"/>
      <c r="C48" s="2" t="s">
        <v>377</v>
      </c>
      <c r="D48" s="92">
        <v>100000</v>
      </c>
    </row>
    <row r="49" spans="1:4" x14ac:dyDescent="0.25">
      <c r="A49" s="91"/>
      <c r="B49" s="75"/>
      <c r="C49" s="2" t="s">
        <v>378</v>
      </c>
      <c r="D49" s="92">
        <v>150000</v>
      </c>
    </row>
    <row r="50" spans="1:4" ht="60" x14ac:dyDescent="0.25">
      <c r="A50" s="93">
        <v>3719780</v>
      </c>
      <c r="B50" s="174">
        <v>9780</v>
      </c>
      <c r="C50" s="41" t="s">
        <v>379</v>
      </c>
      <c r="D50" s="94">
        <v>400000</v>
      </c>
    </row>
    <row r="51" spans="1:4" x14ac:dyDescent="0.25">
      <c r="A51" s="179" t="s">
        <v>354</v>
      </c>
      <c r="B51" s="175"/>
      <c r="C51" s="88" t="s">
        <v>355</v>
      </c>
      <c r="D51" s="89">
        <f>D52</f>
        <v>400000</v>
      </c>
    </row>
    <row r="52" spans="1:4" ht="30" x14ac:dyDescent="0.25">
      <c r="A52" s="179"/>
      <c r="B52" s="178"/>
      <c r="C52" s="88" t="s">
        <v>380</v>
      </c>
      <c r="D52" s="89">
        <v>400000</v>
      </c>
    </row>
    <row r="53" spans="1:4" ht="31.5" customHeight="1" x14ac:dyDescent="0.25">
      <c r="A53" s="93" t="s">
        <v>279</v>
      </c>
      <c r="B53" s="174">
        <v>9800</v>
      </c>
      <c r="C53" s="95" t="s">
        <v>278</v>
      </c>
      <c r="D53" s="94">
        <f>D54+D55+D58+D59+D60+D61+D62+D63+D64+D65+D66+D67+D56+D68+D69+D70+D71+D72+D73+D74+D75+D76+D77+D78+D79+D57</f>
        <v>5500000</v>
      </c>
    </row>
    <row r="54" spans="1:4" x14ac:dyDescent="0.25">
      <c r="A54" s="96">
        <v>9900000000</v>
      </c>
      <c r="B54" s="178"/>
      <c r="C54" s="97" t="s">
        <v>381</v>
      </c>
      <c r="D54" s="89">
        <v>300000</v>
      </c>
    </row>
    <row r="55" spans="1:4" ht="26.25" customHeight="1" x14ac:dyDescent="0.25">
      <c r="A55" s="96"/>
      <c r="B55" s="98"/>
      <c r="C55" s="2" t="s">
        <v>382</v>
      </c>
      <c r="D55" s="89">
        <v>100000</v>
      </c>
    </row>
    <row r="56" spans="1:4" ht="32.25" customHeight="1" x14ac:dyDescent="0.25">
      <c r="A56" s="96"/>
      <c r="B56" s="98"/>
      <c r="C56" s="2" t="s">
        <v>383</v>
      </c>
      <c r="D56" s="89">
        <v>100000</v>
      </c>
    </row>
    <row r="57" spans="1:4" ht="32.25" customHeight="1" x14ac:dyDescent="0.25">
      <c r="A57" s="96"/>
      <c r="B57" s="98"/>
      <c r="C57" s="2" t="s">
        <v>406</v>
      </c>
      <c r="D57" s="89">
        <v>300000</v>
      </c>
    </row>
    <row r="58" spans="1:4" ht="26.25" customHeight="1" x14ac:dyDescent="0.25">
      <c r="A58" s="96"/>
      <c r="B58" s="98"/>
      <c r="C58" s="97" t="s">
        <v>384</v>
      </c>
      <c r="D58" s="89">
        <v>200000</v>
      </c>
    </row>
    <row r="59" spans="1:4" ht="26.25" customHeight="1" x14ac:dyDescent="0.25">
      <c r="A59" s="96"/>
      <c r="B59" s="98"/>
      <c r="C59" s="97" t="s">
        <v>385</v>
      </c>
      <c r="D59" s="89">
        <v>200000</v>
      </c>
    </row>
    <row r="60" spans="1:4" ht="26.25" customHeight="1" x14ac:dyDescent="0.25">
      <c r="A60" s="96"/>
      <c r="B60" s="98"/>
      <c r="C60" s="97" t="s">
        <v>386</v>
      </c>
      <c r="D60" s="89">
        <v>200000</v>
      </c>
    </row>
    <row r="61" spans="1:4" ht="26.25" customHeight="1" x14ac:dyDescent="0.25">
      <c r="A61" s="96"/>
      <c r="B61" s="98"/>
      <c r="C61" s="97" t="s">
        <v>387</v>
      </c>
      <c r="D61" s="89">
        <v>200000</v>
      </c>
    </row>
    <row r="62" spans="1:4" ht="26.25" customHeight="1" x14ac:dyDescent="0.25">
      <c r="A62" s="96"/>
      <c r="B62" s="98"/>
      <c r="C62" s="97" t="s">
        <v>388</v>
      </c>
      <c r="D62" s="89">
        <v>200000</v>
      </c>
    </row>
    <row r="63" spans="1:4" ht="26.25" customHeight="1" x14ac:dyDescent="0.25">
      <c r="A63" s="96"/>
      <c r="B63" s="98"/>
      <c r="C63" s="97" t="s">
        <v>389</v>
      </c>
      <c r="D63" s="89">
        <v>200000</v>
      </c>
    </row>
    <row r="64" spans="1:4" ht="26.25" customHeight="1" x14ac:dyDescent="0.25">
      <c r="A64" s="96"/>
      <c r="B64" s="98"/>
      <c r="C64" s="97" t="s">
        <v>390</v>
      </c>
      <c r="D64" s="89">
        <v>300000</v>
      </c>
    </row>
    <row r="65" spans="1:4" ht="26.25" customHeight="1" x14ac:dyDescent="0.25">
      <c r="A65" s="96"/>
      <c r="B65" s="98"/>
      <c r="C65" s="97" t="s">
        <v>391</v>
      </c>
      <c r="D65" s="89">
        <v>200000</v>
      </c>
    </row>
    <row r="66" spans="1:4" ht="26.25" customHeight="1" x14ac:dyDescent="0.25">
      <c r="A66" s="96"/>
      <c r="B66" s="98"/>
      <c r="C66" s="97" t="s">
        <v>392</v>
      </c>
      <c r="D66" s="89">
        <v>200000</v>
      </c>
    </row>
    <row r="67" spans="1:4" ht="26.25" customHeight="1" x14ac:dyDescent="0.25">
      <c r="A67" s="96"/>
      <c r="B67" s="98"/>
      <c r="C67" s="97" t="s">
        <v>393</v>
      </c>
      <c r="D67" s="89">
        <v>200000</v>
      </c>
    </row>
    <row r="68" spans="1:4" ht="26.25" customHeight="1" x14ac:dyDescent="0.25">
      <c r="A68" s="96"/>
      <c r="B68" s="98"/>
      <c r="C68" s="99" t="s">
        <v>394</v>
      </c>
      <c r="D68" s="89">
        <v>200000</v>
      </c>
    </row>
    <row r="69" spans="1:4" ht="26.25" customHeight="1" x14ac:dyDescent="0.25">
      <c r="A69" s="96"/>
      <c r="B69" s="98"/>
      <c r="C69" s="99" t="s">
        <v>395</v>
      </c>
      <c r="D69" s="89">
        <v>200000</v>
      </c>
    </row>
    <row r="70" spans="1:4" ht="26.25" customHeight="1" x14ac:dyDescent="0.25">
      <c r="A70" s="96"/>
      <c r="B70" s="98"/>
      <c r="C70" s="99" t="s">
        <v>396</v>
      </c>
      <c r="D70" s="89">
        <v>200000</v>
      </c>
    </row>
    <row r="71" spans="1:4" ht="26.25" customHeight="1" x14ac:dyDescent="0.25">
      <c r="A71" s="96"/>
      <c r="B71" s="98"/>
      <c r="C71" s="99" t="s">
        <v>397</v>
      </c>
      <c r="D71" s="89">
        <v>300000</v>
      </c>
    </row>
    <row r="72" spans="1:4" ht="26.25" customHeight="1" x14ac:dyDescent="0.25">
      <c r="A72" s="96"/>
      <c r="B72" s="98"/>
      <c r="C72" s="99" t="s">
        <v>398</v>
      </c>
      <c r="D72" s="89">
        <v>200000</v>
      </c>
    </row>
    <row r="73" spans="1:4" ht="26.25" customHeight="1" x14ac:dyDescent="0.25">
      <c r="A73" s="96"/>
      <c r="B73" s="98"/>
      <c r="C73" s="99" t="s">
        <v>399</v>
      </c>
      <c r="D73" s="89">
        <v>200000</v>
      </c>
    </row>
    <row r="74" spans="1:4" ht="26.25" customHeight="1" x14ac:dyDescent="0.25">
      <c r="A74" s="96"/>
      <c r="B74" s="98"/>
      <c r="C74" s="99" t="s">
        <v>400</v>
      </c>
      <c r="D74" s="89">
        <v>200000</v>
      </c>
    </row>
    <row r="75" spans="1:4" ht="26.25" customHeight="1" x14ac:dyDescent="0.25">
      <c r="A75" s="96"/>
      <c r="B75" s="98"/>
      <c r="C75" s="99" t="s">
        <v>401</v>
      </c>
      <c r="D75" s="89">
        <v>300000</v>
      </c>
    </row>
    <row r="76" spans="1:4" ht="26.25" customHeight="1" x14ac:dyDescent="0.25">
      <c r="A76" s="96"/>
      <c r="B76" s="98"/>
      <c r="C76" s="99" t="s">
        <v>402</v>
      </c>
      <c r="D76" s="89">
        <v>200000</v>
      </c>
    </row>
    <row r="77" spans="1:4" ht="26.25" customHeight="1" x14ac:dyDescent="0.25">
      <c r="A77" s="96"/>
      <c r="B77" s="98"/>
      <c r="C77" s="99" t="s">
        <v>403</v>
      </c>
      <c r="D77" s="89">
        <v>200000</v>
      </c>
    </row>
    <row r="78" spans="1:4" ht="26.25" customHeight="1" x14ac:dyDescent="0.25">
      <c r="A78" s="96"/>
      <c r="B78" s="98"/>
      <c r="C78" s="100" t="s">
        <v>404</v>
      </c>
      <c r="D78" s="89">
        <v>200000</v>
      </c>
    </row>
    <row r="79" spans="1:4" ht="26.25" customHeight="1" x14ac:dyDescent="0.25">
      <c r="A79" s="96"/>
      <c r="B79" s="98"/>
      <c r="C79" s="99" t="s">
        <v>407</v>
      </c>
      <c r="D79" s="89">
        <v>200000</v>
      </c>
    </row>
    <row r="80" spans="1:4" ht="19.899999999999999" customHeight="1" x14ac:dyDescent="0.25">
      <c r="A80" s="167" t="s">
        <v>405</v>
      </c>
      <c r="B80" s="168"/>
      <c r="C80" s="168"/>
      <c r="D80" s="169"/>
    </row>
    <row r="81" spans="1:6" x14ac:dyDescent="0.25">
      <c r="A81" s="101" t="s">
        <v>8</v>
      </c>
      <c r="B81" s="101" t="s">
        <v>8</v>
      </c>
      <c r="C81" s="81" t="s">
        <v>366</v>
      </c>
      <c r="D81" s="102">
        <f>D82+D83</f>
        <v>8492000</v>
      </c>
    </row>
    <row r="82" spans="1:6" x14ac:dyDescent="0.25">
      <c r="A82" s="101" t="s">
        <v>8</v>
      </c>
      <c r="B82" s="101" t="s">
        <v>8</v>
      </c>
      <c r="C82" s="81" t="s">
        <v>367</v>
      </c>
      <c r="D82" s="102">
        <f>D43+D53+D50</f>
        <v>8492000</v>
      </c>
    </row>
    <row r="83" spans="1:6" x14ac:dyDescent="0.25">
      <c r="A83" s="101" t="s">
        <v>8</v>
      </c>
      <c r="B83" s="101" t="s">
        <v>8</v>
      </c>
      <c r="C83" s="81" t="s">
        <v>368</v>
      </c>
      <c r="D83" s="102">
        <v>0</v>
      </c>
    </row>
    <row r="85" spans="1:6" x14ac:dyDescent="0.25">
      <c r="A85" s="170"/>
      <c r="B85" s="170"/>
      <c r="C85" s="170"/>
      <c r="D85" s="170"/>
    </row>
    <row r="86" spans="1:6" ht="15.75" x14ac:dyDescent="0.25">
      <c r="B86" s="166" t="s">
        <v>410</v>
      </c>
      <c r="C86" s="166"/>
      <c r="D86" s="166"/>
      <c r="E86" s="166"/>
      <c r="F86" s="103"/>
    </row>
  </sheetData>
  <mergeCells count="35">
    <mergeCell ref="B86:E86"/>
    <mergeCell ref="B21:C21"/>
    <mergeCell ref="C1:D1"/>
    <mergeCell ref="C2:D2"/>
    <mergeCell ref="A4:D4"/>
    <mergeCell ref="A5:D5"/>
    <mergeCell ref="A6:D6"/>
    <mergeCell ref="B9:C9"/>
    <mergeCell ref="B10:C10"/>
    <mergeCell ref="A11:D11"/>
    <mergeCell ref="B16:C16"/>
    <mergeCell ref="B19:C19"/>
    <mergeCell ref="B20:C20"/>
    <mergeCell ref="A32:D32"/>
    <mergeCell ref="B22:C22"/>
    <mergeCell ref="A23:A2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53:B54"/>
    <mergeCell ref="A80:D80"/>
    <mergeCell ref="A85:D85"/>
    <mergeCell ref="B33:C33"/>
    <mergeCell ref="J39:K39"/>
    <mergeCell ref="A42:D42"/>
    <mergeCell ref="B43:B47"/>
    <mergeCell ref="A44:A47"/>
    <mergeCell ref="B50:B52"/>
    <mergeCell ref="A51:A52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view="pageBreakPreview" topLeftCell="A85" zoomScaleNormal="100" zoomScaleSheetLayoutView="100" workbookViewId="0">
      <selection activeCell="F90" sqref="F90"/>
    </sheetView>
  </sheetViews>
  <sheetFormatPr defaultRowHeight="15" x14ac:dyDescent="0.25"/>
  <cols>
    <col min="1" max="1" width="23.85546875" customWidth="1"/>
    <col min="4" max="4" width="38.42578125" customWidth="1"/>
    <col min="5" max="5" width="44.5703125" customWidth="1"/>
    <col min="6" max="6" width="31.85546875" customWidth="1"/>
    <col min="7" max="7" width="16.28515625" customWidth="1"/>
    <col min="8" max="8" width="16" customWidth="1"/>
    <col min="9" max="10" width="15.5703125" customWidth="1"/>
    <col min="13" max="13" width="11.28515625" bestFit="1" customWidth="1"/>
  </cols>
  <sheetData>
    <row r="1" spans="1:10" ht="16.149999999999999" customHeight="1" x14ac:dyDescent="0.25">
      <c r="H1" t="s">
        <v>222</v>
      </c>
    </row>
    <row r="2" spans="1:10" ht="109.9" customHeight="1" x14ac:dyDescent="0.25">
      <c r="H2" s="221" t="s">
        <v>408</v>
      </c>
      <c r="I2" s="221"/>
      <c r="J2" s="221"/>
    </row>
    <row r="3" spans="1:10" x14ac:dyDescent="0.25">
      <c r="A3" s="166" t="s">
        <v>223</v>
      </c>
      <c r="B3" s="166"/>
      <c r="C3" s="166"/>
      <c r="D3" s="166"/>
      <c r="E3" s="166"/>
      <c r="F3" s="166"/>
      <c r="G3" s="166"/>
      <c r="H3" s="166"/>
      <c r="I3" s="166"/>
      <c r="J3" s="166"/>
    </row>
    <row r="5" spans="1:10" x14ac:dyDescent="0.25">
      <c r="A5" s="15" t="s">
        <v>0</v>
      </c>
    </row>
    <row r="6" spans="1:10" x14ac:dyDescent="0.25">
      <c r="A6" t="s">
        <v>1</v>
      </c>
      <c r="J6" s="108" t="s">
        <v>2</v>
      </c>
    </row>
    <row r="7" spans="1:10" ht="15" customHeight="1" x14ac:dyDescent="0.25">
      <c r="A7" s="222" t="s">
        <v>13</v>
      </c>
      <c r="B7" s="222" t="s">
        <v>14</v>
      </c>
      <c r="C7" s="222" t="s">
        <v>15</v>
      </c>
      <c r="D7" s="215" t="s">
        <v>16</v>
      </c>
      <c r="E7" s="215" t="s">
        <v>224</v>
      </c>
      <c r="F7" s="222" t="s">
        <v>225</v>
      </c>
      <c r="G7" s="224" t="s">
        <v>3</v>
      </c>
      <c r="H7" s="215" t="s">
        <v>4</v>
      </c>
      <c r="I7" s="226" t="s">
        <v>5</v>
      </c>
      <c r="J7" s="227"/>
    </row>
    <row r="8" spans="1:10" ht="101.25" customHeight="1" x14ac:dyDescent="0.25">
      <c r="A8" s="223"/>
      <c r="B8" s="223"/>
      <c r="C8" s="223"/>
      <c r="D8" s="217"/>
      <c r="E8" s="217"/>
      <c r="F8" s="223"/>
      <c r="G8" s="225"/>
      <c r="H8" s="217"/>
      <c r="I8" s="106" t="s">
        <v>6</v>
      </c>
      <c r="J8" s="106" t="s">
        <v>7</v>
      </c>
    </row>
    <row r="9" spans="1:10" x14ac:dyDescent="0.25">
      <c r="A9" s="106">
        <v>1</v>
      </c>
      <c r="B9" s="106">
        <v>2</v>
      </c>
      <c r="C9" s="106">
        <v>3</v>
      </c>
      <c r="D9" s="106">
        <v>4</v>
      </c>
      <c r="E9" s="106">
        <v>5</v>
      </c>
      <c r="F9" s="106">
        <v>6</v>
      </c>
      <c r="G9" s="107">
        <v>7</v>
      </c>
      <c r="H9" s="106">
        <v>8</v>
      </c>
      <c r="I9" s="6">
        <v>9</v>
      </c>
      <c r="J9" s="6">
        <v>10</v>
      </c>
    </row>
    <row r="10" spans="1:10" ht="32.25" customHeight="1" x14ac:dyDescent="0.25">
      <c r="A10" s="41" t="s">
        <v>23</v>
      </c>
      <c r="B10" s="41" t="s">
        <v>226</v>
      </c>
      <c r="C10" s="41" t="s">
        <v>226</v>
      </c>
      <c r="D10" s="23" t="s">
        <v>24</v>
      </c>
      <c r="E10" s="23" t="s">
        <v>226</v>
      </c>
      <c r="F10" s="23" t="s">
        <v>226</v>
      </c>
      <c r="G10" s="24">
        <f>G11</f>
        <v>25294290</v>
      </c>
      <c r="H10" s="24">
        <f t="shared" ref="H10:J10" si="0">H11</f>
        <v>24296960</v>
      </c>
      <c r="I10" s="24">
        <f t="shared" si="0"/>
        <v>997330</v>
      </c>
      <c r="J10" s="24">
        <f t="shared" si="0"/>
        <v>997330</v>
      </c>
    </row>
    <row r="11" spans="1:10" ht="33.75" customHeight="1" x14ac:dyDescent="0.25">
      <c r="A11" s="41" t="s">
        <v>25</v>
      </c>
      <c r="B11" s="41" t="s">
        <v>226</v>
      </c>
      <c r="C11" s="41" t="s">
        <v>226</v>
      </c>
      <c r="D11" s="23" t="s">
        <v>24</v>
      </c>
      <c r="E11" s="23" t="s">
        <v>226</v>
      </c>
      <c r="F11" s="23" t="s">
        <v>226</v>
      </c>
      <c r="G11" s="24">
        <f>SUM(G12:G19)</f>
        <v>25294290</v>
      </c>
      <c r="H11" s="24">
        <f>SUM(H12:H19)</f>
        <v>24296960</v>
      </c>
      <c r="I11" s="24">
        <f>SUM(I12:I19)</f>
        <v>997330</v>
      </c>
      <c r="J11" s="24">
        <f>SUM(J12:J19)</f>
        <v>997330</v>
      </c>
    </row>
    <row r="12" spans="1:10" ht="70.5" customHeight="1" x14ac:dyDescent="0.25">
      <c r="A12" s="106" t="s">
        <v>34</v>
      </c>
      <c r="B12" s="106" t="s">
        <v>35</v>
      </c>
      <c r="C12" s="106" t="s">
        <v>36</v>
      </c>
      <c r="D12" s="3" t="s">
        <v>37</v>
      </c>
      <c r="E12" s="3" t="s">
        <v>227</v>
      </c>
      <c r="F12" s="3" t="s">
        <v>228</v>
      </c>
      <c r="G12" s="4">
        <f>H12+I12</f>
        <v>12675640</v>
      </c>
      <c r="H12" s="5">
        <v>12675640</v>
      </c>
      <c r="I12" s="5">
        <v>0</v>
      </c>
      <c r="J12" s="5">
        <v>0</v>
      </c>
    </row>
    <row r="13" spans="1:10" ht="76.5" customHeight="1" x14ac:dyDescent="0.25">
      <c r="A13" s="106" t="s">
        <v>38</v>
      </c>
      <c r="B13" s="106" t="s">
        <v>39</v>
      </c>
      <c r="C13" s="106" t="s">
        <v>40</v>
      </c>
      <c r="D13" s="3" t="s">
        <v>41</v>
      </c>
      <c r="E13" s="3" t="s">
        <v>229</v>
      </c>
      <c r="F13" s="3" t="s">
        <v>228</v>
      </c>
      <c r="G13" s="4">
        <f t="shared" ref="G13:G19" si="1">H13+I13</f>
        <v>7665000</v>
      </c>
      <c r="H13" s="5">
        <v>7665000</v>
      </c>
      <c r="I13" s="5">
        <v>0</v>
      </c>
      <c r="J13" s="5">
        <v>0</v>
      </c>
    </row>
    <row r="14" spans="1:10" ht="118.5" customHeight="1" x14ac:dyDescent="0.25">
      <c r="A14" s="106" t="s">
        <v>42</v>
      </c>
      <c r="B14" s="106" t="s">
        <v>43</v>
      </c>
      <c r="C14" s="106" t="s">
        <v>44</v>
      </c>
      <c r="D14" s="3" t="s">
        <v>45</v>
      </c>
      <c r="E14" s="3" t="s">
        <v>227</v>
      </c>
      <c r="F14" s="3" t="s">
        <v>228</v>
      </c>
      <c r="G14" s="4">
        <f t="shared" si="1"/>
        <v>900000</v>
      </c>
      <c r="H14" s="5">
        <v>0</v>
      </c>
      <c r="I14" s="5">
        <v>900000</v>
      </c>
      <c r="J14" s="5">
        <v>900000</v>
      </c>
    </row>
    <row r="15" spans="1:10" ht="80.25" customHeight="1" x14ac:dyDescent="0.25">
      <c r="A15" s="106" t="s">
        <v>46</v>
      </c>
      <c r="B15" s="106" t="s">
        <v>47</v>
      </c>
      <c r="C15" s="106" t="s">
        <v>48</v>
      </c>
      <c r="D15" s="3" t="s">
        <v>49</v>
      </c>
      <c r="E15" s="3" t="s">
        <v>230</v>
      </c>
      <c r="F15" s="3" t="s">
        <v>231</v>
      </c>
      <c r="G15" s="4">
        <f t="shared" si="1"/>
        <v>596500</v>
      </c>
      <c r="H15" s="5">
        <v>596500</v>
      </c>
      <c r="I15" s="5">
        <v>0</v>
      </c>
      <c r="J15" s="5">
        <v>0</v>
      </c>
    </row>
    <row r="16" spans="1:10" ht="80.25" customHeight="1" x14ac:dyDescent="0.25">
      <c r="A16" s="44" t="s">
        <v>325</v>
      </c>
      <c r="B16" s="44" t="s">
        <v>326</v>
      </c>
      <c r="C16" s="45" t="s">
        <v>327</v>
      </c>
      <c r="D16" s="46" t="s">
        <v>328</v>
      </c>
      <c r="E16" s="3" t="s">
        <v>332</v>
      </c>
      <c r="F16" s="3" t="s">
        <v>333</v>
      </c>
      <c r="G16" s="4">
        <f t="shared" si="1"/>
        <v>97330</v>
      </c>
      <c r="H16" s="5"/>
      <c r="I16" s="5">
        <v>97330</v>
      </c>
      <c r="J16" s="5">
        <v>97330</v>
      </c>
    </row>
    <row r="17" spans="1:10" ht="133.5" customHeight="1" x14ac:dyDescent="0.25">
      <c r="A17" s="26" t="s">
        <v>280</v>
      </c>
      <c r="B17" s="26" t="s">
        <v>281</v>
      </c>
      <c r="C17" s="27" t="s">
        <v>56</v>
      </c>
      <c r="D17" s="28" t="s">
        <v>282</v>
      </c>
      <c r="E17" s="3" t="s">
        <v>257</v>
      </c>
      <c r="F17" s="3" t="s">
        <v>258</v>
      </c>
      <c r="G17" s="4">
        <f t="shared" si="1"/>
        <v>182000</v>
      </c>
      <c r="H17" s="5">
        <v>182000</v>
      </c>
      <c r="I17" s="5"/>
      <c r="J17" s="5"/>
    </row>
    <row r="18" spans="1:10" ht="87" customHeight="1" x14ac:dyDescent="0.25">
      <c r="A18" s="106" t="s">
        <v>54</v>
      </c>
      <c r="B18" s="106" t="s">
        <v>55</v>
      </c>
      <c r="C18" s="106" t="s">
        <v>56</v>
      </c>
      <c r="D18" s="3" t="s">
        <v>57</v>
      </c>
      <c r="E18" s="3" t="s">
        <v>232</v>
      </c>
      <c r="F18" s="3" t="s">
        <v>233</v>
      </c>
      <c r="G18" s="4">
        <f t="shared" si="1"/>
        <v>2977820</v>
      </c>
      <c r="H18" s="5">
        <v>2977820</v>
      </c>
      <c r="I18" s="5">
        <v>0</v>
      </c>
      <c r="J18" s="5">
        <v>0</v>
      </c>
    </row>
    <row r="19" spans="1:10" ht="74.25" customHeight="1" x14ac:dyDescent="0.25">
      <c r="A19" s="106" t="s">
        <v>58</v>
      </c>
      <c r="B19" s="106" t="s">
        <v>59</v>
      </c>
      <c r="C19" s="106" t="s">
        <v>60</v>
      </c>
      <c r="D19" s="3" t="s">
        <v>61</v>
      </c>
      <c r="E19" s="3" t="s">
        <v>230</v>
      </c>
      <c r="F19" s="3" t="s">
        <v>231</v>
      </c>
      <c r="G19" s="4">
        <f t="shared" si="1"/>
        <v>200000</v>
      </c>
      <c r="H19" s="5">
        <v>200000</v>
      </c>
      <c r="I19" s="5">
        <v>0</v>
      </c>
      <c r="J19" s="5">
        <v>0</v>
      </c>
    </row>
    <row r="20" spans="1:10" ht="46.5" customHeight="1" x14ac:dyDescent="0.25">
      <c r="A20" s="10" t="s">
        <v>62</v>
      </c>
      <c r="B20" s="10" t="s">
        <v>226</v>
      </c>
      <c r="C20" s="10" t="s">
        <v>226</v>
      </c>
      <c r="D20" s="16" t="s">
        <v>63</v>
      </c>
      <c r="E20" s="16" t="s">
        <v>226</v>
      </c>
      <c r="F20" s="16" t="s">
        <v>226</v>
      </c>
      <c r="G20" s="17">
        <f>G21</f>
        <v>305509243.15999997</v>
      </c>
      <c r="H20" s="17">
        <f t="shared" ref="H20:J20" si="2">H21</f>
        <v>288779988</v>
      </c>
      <c r="I20" s="17">
        <f t="shared" si="2"/>
        <v>16729255.16</v>
      </c>
      <c r="J20" s="17">
        <f t="shared" si="2"/>
        <v>15022207</v>
      </c>
    </row>
    <row r="21" spans="1:10" ht="46.5" customHeight="1" x14ac:dyDescent="0.25">
      <c r="A21" s="10" t="s">
        <v>64</v>
      </c>
      <c r="B21" s="10" t="s">
        <v>226</v>
      </c>
      <c r="C21" s="10" t="s">
        <v>226</v>
      </c>
      <c r="D21" s="16" t="s">
        <v>63</v>
      </c>
      <c r="E21" s="16" t="s">
        <v>226</v>
      </c>
      <c r="F21" s="16" t="s">
        <v>226</v>
      </c>
      <c r="G21" s="17">
        <f>SUM(G22:G48)</f>
        <v>305509243.15999997</v>
      </c>
      <c r="H21" s="17">
        <f>SUM(H22:H48)</f>
        <v>288779988</v>
      </c>
      <c r="I21" s="17">
        <f>SUM(I22:I48)</f>
        <v>16729255.16</v>
      </c>
      <c r="J21" s="17">
        <f>SUM(J22:J48)</f>
        <v>15022207</v>
      </c>
    </row>
    <row r="22" spans="1:10" ht="98.25" customHeight="1" x14ac:dyDescent="0.25">
      <c r="A22" s="106" t="s">
        <v>68</v>
      </c>
      <c r="B22" s="106" t="s">
        <v>69</v>
      </c>
      <c r="C22" s="106" t="s">
        <v>70</v>
      </c>
      <c r="D22" s="3" t="s">
        <v>71</v>
      </c>
      <c r="E22" s="3" t="s">
        <v>234</v>
      </c>
      <c r="F22" s="3" t="s">
        <v>235</v>
      </c>
      <c r="G22" s="4">
        <f>H22+I22</f>
        <v>52157791</v>
      </c>
      <c r="H22" s="5">
        <v>52147491</v>
      </c>
      <c r="I22" s="5">
        <v>10300</v>
      </c>
      <c r="J22" s="5">
        <v>0</v>
      </c>
    </row>
    <row r="23" spans="1:10" ht="97.5" customHeight="1" x14ac:dyDescent="0.25">
      <c r="A23" s="18" t="s">
        <v>72</v>
      </c>
      <c r="B23" s="106" t="s">
        <v>73</v>
      </c>
      <c r="C23" s="106" t="s">
        <v>74</v>
      </c>
      <c r="D23" s="3" t="s">
        <v>75</v>
      </c>
      <c r="E23" s="3" t="s">
        <v>234</v>
      </c>
      <c r="F23" s="3" t="s">
        <v>235</v>
      </c>
      <c r="G23" s="4">
        <f>H23+I23</f>
        <v>72643713</v>
      </c>
      <c r="H23" s="5">
        <v>72643713</v>
      </c>
      <c r="I23" s="5">
        <v>0</v>
      </c>
      <c r="J23" s="5">
        <v>0</v>
      </c>
    </row>
    <row r="24" spans="1:10" ht="89.25" customHeight="1" x14ac:dyDescent="0.25">
      <c r="A24" s="11" t="s">
        <v>259</v>
      </c>
      <c r="B24" s="11" t="s">
        <v>260</v>
      </c>
      <c r="C24" s="12" t="s">
        <v>74</v>
      </c>
      <c r="D24" s="13" t="s">
        <v>261</v>
      </c>
      <c r="E24" s="3" t="s">
        <v>234</v>
      </c>
      <c r="F24" s="3" t="s">
        <v>235</v>
      </c>
      <c r="G24" s="4">
        <f t="shared" ref="G24:G48" si="3">H24+I24</f>
        <v>87574300</v>
      </c>
      <c r="H24" s="5">
        <v>87574300</v>
      </c>
      <c r="I24" s="5"/>
      <c r="J24" s="5"/>
    </row>
    <row r="25" spans="1:10" ht="81" customHeight="1" x14ac:dyDescent="0.25">
      <c r="A25" s="106" t="s">
        <v>76</v>
      </c>
      <c r="B25" s="106" t="s">
        <v>77</v>
      </c>
      <c r="C25" s="106" t="s">
        <v>78</v>
      </c>
      <c r="D25" s="3" t="s">
        <v>79</v>
      </c>
      <c r="E25" s="3" t="s">
        <v>234</v>
      </c>
      <c r="F25" s="3" t="s">
        <v>235</v>
      </c>
      <c r="G25" s="4">
        <f t="shared" si="3"/>
        <v>14654783</v>
      </c>
      <c r="H25" s="5">
        <v>14631443</v>
      </c>
      <c r="I25" s="5">
        <v>23340</v>
      </c>
      <c r="J25" s="5">
        <v>0</v>
      </c>
    </row>
    <row r="26" spans="1:10" ht="96" customHeight="1" x14ac:dyDescent="0.25">
      <c r="A26" s="106" t="s">
        <v>80</v>
      </c>
      <c r="B26" s="106" t="s">
        <v>81</v>
      </c>
      <c r="C26" s="106" t="s">
        <v>78</v>
      </c>
      <c r="D26" s="3" t="s">
        <v>82</v>
      </c>
      <c r="E26" s="3" t="s">
        <v>236</v>
      </c>
      <c r="F26" s="3" t="s">
        <v>237</v>
      </c>
      <c r="G26" s="4">
        <f t="shared" si="3"/>
        <v>9009830</v>
      </c>
      <c r="H26" s="5">
        <v>8186330</v>
      </c>
      <c r="I26" s="5">
        <v>823500</v>
      </c>
      <c r="J26" s="5">
        <v>0</v>
      </c>
    </row>
    <row r="27" spans="1:10" ht="81" customHeight="1" x14ac:dyDescent="0.25">
      <c r="A27" s="106" t="s">
        <v>83</v>
      </c>
      <c r="B27" s="106" t="s">
        <v>84</v>
      </c>
      <c r="C27" s="106" t="s">
        <v>85</v>
      </c>
      <c r="D27" s="3" t="s">
        <v>86</v>
      </c>
      <c r="E27" s="3" t="s">
        <v>234</v>
      </c>
      <c r="F27" s="3" t="s">
        <v>235</v>
      </c>
      <c r="G27" s="4">
        <f t="shared" si="3"/>
        <v>41720</v>
      </c>
      <c r="H27" s="5">
        <v>41720</v>
      </c>
      <c r="I27" s="5">
        <v>0</v>
      </c>
      <c r="J27" s="5">
        <v>0</v>
      </c>
    </row>
    <row r="28" spans="1:10" ht="97.15" customHeight="1" x14ac:dyDescent="0.25">
      <c r="A28" s="106" t="s">
        <v>87</v>
      </c>
      <c r="B28" s="106" t="s">
        <v>88</v>
      </c>
      <c r="C28" s="106" t="s">
        <v>85</v>
      </c>
      <c r="D28" s="3" t="s">
        <v>89</v>
      </c>
      <c r="E28" s="3" t="s">
        <v>234</v>
      </c>
      <c r="F28" s="3" t="s">
        <v>235</v>
      </c>
      <c r="G28" s="4">
        <f t="shared" si="3"/>
        <v>214250</v>
      </c>
      <c r="H28" s="5">
        <v>214250</v>
      </c>
      <c r="I28" s="5">
        <v>0</v>
      </c>
      <c r="J28" s="5">
        <v>0</v>
      </c>
    </row>
    <row r="29" spans="1:10" ht="87" customHeight="1" x14ac:dyDescent="0.25">
      <c r="A29" s="11" t="s">
        <v>262</v>
      </c>
      <c r="B29" s="11" t="s">
        <v>263</v>
      </c>
      <c r="C29" s="12" t="s">
        <v>85</v>
      </c>
      <c r="D29" s="13" t="s">
        <v>264</v>
      </c>
      <c r="E29" s="3" t="s">
        <v>234</v>
      </c>
      <c r="F29" s="3" t="s">
        <v>235</v>
      </c>
      <c r="G29" s="4">
        <f t="shared" si="3"/>
        <v>982514</v>
      </c>
      <c r="H29" s="5">
        <v>982514</v>
      </c>
      <c r="I29" s="5"/>
      <c r="J29" s="5"/>
    </row>
    <row r="30" spans="1:10" ht="106.5" customHeight="1" x14ac:dyDescent="0.25">
      <c r="A30" s="106" t="s">
        <v>90</v>
      </c>
      <c r="B30" s="106" t="s">
        <v>91</v>
      </c>
      <c r="C30" s="106" t="s">
        <v>85</v>
      </c>
      <c r="D30" s="3" t="s">
        <v>92</v>
      </c>
      <c r="E30" s="3" t="s">
        <v>234</v>
      </c>
      <c r="F30" s="3" t="s">
        <v>235</v>
      </c>
      <c r="G30" s="4">
        <f t="shared" si="3"/>
        <v>860981</v>
      </c>
      <c r="H30" s="5">
        <v>860981</v>
      </c>
      <c r="I30" s="5">
        <v>0</v>
      </c>
      <c r="J30" s="5">
        <v>0</v>
      </c>
    </row>
    <row r="31" spans="1:10" ht="118.5" customHeight="1" x14ac:dyDescent="0.25">
      <c r="A31" s="106" t="s">
        <v>93</v>
      </c>
      <c r="B31" s="106" t="s">
        <v>94</v>
      </c>
      <c r="C31" s="106" t="s">
        <v>85</v>
      </c>
      <c r="D31" s="3" t="s">
        <v>95</v>
      </c>
      <c r="E31" s="3" t="s">
        <v>234</v>
      </c>
      <c r="F31" s="3" t="s">
        <v>235</v>
      </c>
      <c r="G31" s="4">
        <f>H31+I31</f>
        <v>200000</v>
      </c>
      <c r="H31" s="5">
        <v>0</v>
      </c>
      <c r="I31" s="5">
        <v>200000</v>
      </c>
      <c r="J31" s="5">
        <v>200000</v>
      </c>
    </row>
    <row r="32" spans="1:10" ht="118.5" customHeight="1" x14ac:dyDescent="0.25">
      <c r="A32" s="106" t="s">
        <v>307</v>
      </c>
      <c r="B32" s="106" t="s">
        <v>308</v>
      </c>
      <c r="C32" s="106" t="s">
        <v>85</v>
      </c>
      <c r="D32" s="3" t="s">
        <v>309</v>
      </c>
      <c r="E32" s="3" t="s">
        <v>234</v>
      </c>
      <c r="F32" s="3" t="s">
        <v>235</v>
      </c>
      <c r="G32" s="4">
        <f>H32+I32</f>
        <v>230500</v>
      </c>
      <c r="H32" s="5">
        <v>230500</v>
      </c>
      <c r="I32" s="5"/>
      <c r="J32" s="5"/>
    </row>
    <row r="33" spans="1:13" ht="118.5" customHeight="1" x14ac:dyDescent="0.25">
      <c r="A33" s="106" t="s">
        <v>96</v>
      </c>
      <c r="B33" s="106" t="s">
        <v>97</v>
      </c>
      <c r="C33" s="106" t="s">
        <v>85</v>
      </c>
      <c r="D33" s="3" t="s">
        <v>98</v>
      </c>
      <c r="E33" s="3" t="s">
        <v>234</v>
      </c>
      <c r="F33" s="3" t="s">
        <v>235</v>
      </c>
      <c r="G33" s="4">
        <f t="shared" si="3"/>
        <v>1200000</v>
      </c>
      <c r="H33" s="5">
        <v>0</v>
      </c>
      <c r="I33" s="5">
        <v>1200000</v>
      </c>
      <c r="J33" s="5">
        <v>1200000</v>
      </c>
    </row>
    <row r="34" spans="1:13" ht="118.5" customHeight="1" x14ac:dyDescent="0.25">
      <c r="A34" s="26" t="s">
        <v>283</v>
      </c>
      <c r="B34" s="26" t="s">
        <v>284</v>
      </c>
      <c r="C34" s="27" t="s">
        <v>85</v>
      </c>
      <c r="D34" s="42" t="s">
        <v>317</v>
      </c>
      <c r="E34" s="3" t="s">
        <v>234</v>
      </c>
      <c r="F34" s="3" t="s">
        <v>235</v>
      </c>
      <c r="G34" s="4">
        <f t="shared" si="3"/>
        <v>249031.12</v>
      </c>
      <c r="H34" s="5"/>
      <c r="I34" s="5">
        <v>249031.12</v>
      </c>
      <c r="J34" s="5"/>
    </row>
    <row r="35" spans="1:13" ht="118.5" customHeight="1" x14ac:dyDescent="0.25">
      <c r="A35" s="29" t="s">
        <v>285</v>
      </c>
      <c r="B35" s="29" t="s">
        <v>286</v>
      </c>
      <c r="C35" s="30" t="s">
        <v>85</v>
      </c>
      <c r="D35" s="31" t="s">
        <v>287</v>
      </c>
      <c r="E35" s="3" t="s">
        <v>234</v>
      </c>
      <c r="F35" s="3" t="s">
        <v>235</v>
      </c>
      <c r="G35" s="4">
        <f t="shared" si="3"/>
        <v>2622207</v>
      </c>
      <c r="H35" s="5"/>
      <c r="I35" s="5">
        <v>2622207</v>
      </c>
      <c r="J35" s="5">
        <v>2622207</v>
      </c>
    </row>
    <row r="36" spans="1:13" ht="118.5" customHeight="1" x14ac:dyDescent="0.25">
      <c r="A36" s="106" t="s">
        <v>99</v>
      </c>
      <c r="B36" s="106" t="s">
        <v>100</v>
      </c>
      <c r="C36" s="106" t="s">
        <v>85</v>
      </c>
      <c r="D36" s="3" t="s">
        <v>101</v>
      </c>
      <c r="E36" s="3" t="s">
        <v>234</v>
      </c>
      <c r="F36" s="3" t="s">
        <v>235</v>
      </c>
      <c r="G36" s="4">
        <f t="shared" si="3"/>
        <v>11000000</v>
      </c>
      <c r="H36" s="5">
        <v>0</v>
      </c>
      <c r="I36" s="5">
        <v>11000000</v>
      </c>
      <c r="J36" s="5">
        <v>11000000</v>
      </c>
    </row>
    <row r="37" spans="1:13" ht="97.5" customHeight="1" x14ac:dyDescent="0.25">
      <c r="A37" s="11" t="s">
        <v>269</v>
      </c>
      <c r="B37" s="11" t="s">
        <v>270</v>
      </c>
      <c r="C37" s="12" t="s">
        <v>85</v>
      </c>
      <c r="D37" s="13" t="s">
        <v>271</v>
      </c>
      <c r="E37" s="3" t="s">
        <v>234</v>
      </c>
      <c r="F37" s="3" t="s">
        <v>235</v>
      </c>
      <c r="G37" s="4">
        <f t="shared" si="3"/>
        <v>9453700</v>
      </c>
      <c r="H37" s="5">
        <v>9453700</v>
      </c>
      <c r="I37" s="5"/>
      <c r="J37" s="5"/>
    </row>
    <row r="38" spans="1:13" ht="118.5" customHeight="1" x14ac:dyDescent="0.25">
      <c r="A38" s="11" t="s">
        <v>272</v>
      </c>
      <c r="B38" s="11" t="s">
        <v>273</v>
      </c>
      <c r="C38" s="12" t="s">
        <v>85</v>
      </c>
      <c r="D38" s="13" t="s">
        <v>274</v>
      </c>
      <c r="E38" s="3" t="s">
        <v>234</v>
      </c>
      <c r="F38" s="3" t="s">
        <v>235</v>
      </c>
      <c r="G38" s="4">
        <f t="shared" si="3"/>
        <v>551277.04</v>
      </c>
      <c r="H38" s="5"/>
      <c r="I38" s="5">
        <v>551277.04</v>
      </c>
      <c r="J38" s="5"/>
    </row>
    <row r="39" spans="1:13" ht="118.5" customHeight="1" x14ac:dyDescent="0.25">
      <c r="A39" s="11" t="s">
        <v>265</v>
      </c>
      <c r="B39" s="11" t="s">
        <v>266</v>
      </c>
      <c r="C39" s="12" t="s">
        <v>85</v>
      </c>
      <c r="D39" s="13" t="s">
        <v>267</v>
      </c>
      <c r="E39" s="3" t="s">
        <v>234</v>
      </c>
      <c r="F39" s="3" t="s">
        <v>235</v>
      </c>
      <c r="G39" s="4">
        <f t="shared" si="3"/>
        <v>8780100</v>
      </c>
      <c r="H39" s="5">
        <v>8780100</v>
      </c>
      <c r="I39" s="5"/>
      <c r="J39" s="5"/>
    </row>
    <row r="40" spans="1:13" ht="118.5" customHeight="1" x14ac:dyDescent="0.25">
      <c r="A40" s="106" t="s">
        <v>102</v>
      </c>
      <c r="B40" s="106" t="s">
        <v>103</v>
      </c>
      <c r="C40" s="106" t="s">
        <v>104</v>
      </c>
      <c r="D40" s="3" t="s">
        <v>105</v>
      </c>
      <c r="E40" s="3" t="s">
        <v>238</v>
      </c>
      <c r="F40" s="3" t="s">
        <v>239</v>
      </c>
      <c r="G40" s="4">
        <f t="shared" si="3"/>
        <v>724600</v>
      </c>
      <c r="H40" s="5">
        <v>724600</v>
      </c>
      <c r="I40" s="5">
        <v>0</v>
      </c>
      <c r="J40" s="5">
        <v>0</v>
      </c>
    </row>
    <row r="41" spans="1:13" ht="118.5" customHeight="1" x14ac:dyDescent="0.25">
      <c r="A41" s="106" t="s">
        <v>106</v>
      </c>
      <c r="B41" s="106" t="s">
        <v>107</v>
      </c>
      <c r="C41" s="106" t="s">
        <v>104</v>
      </c>
      <c r="D41" s="3" t="s">
        <v>108</v>
      </c>
      <c r="E41" s="3" t="s">
        <v>240</v>
      </c>
      <c r="F41" s="3" t="s">
        <v>241</v>
      </c>
      <c r="G41" s="4">
        <f t="shared" si="3"/>
        <v>737100</v>
      </c>
      <c r="H41" s="5">
        <v>737100</v>
      </c>
      <c r="I41" s="5">
        <v>0</v>
      </c>
      <c r="J41" s="5">
        <v>0</v>
      </c>
    </row>
    <row r="42" spans="1:13" ht="118.5" customHeight="1" x14ac:dyDescent="0.25">
      <c r="A42" s="106" t="s">
        <v>109</v>
      </c>
      <c r="B42" s="106" t="s">
        <v>110</v>
      </c>
      <c r="C42" s="106" t="s">
        <v>111</v>
      </c>
      <c r="D42" s="3" t="s">
        <v>112</v>
      </c>
      <c r="E42" s="3" t="s">
        <v>236</v>
      </c>
      <c r="F42" s="3" t="s">
        <v>237</v>
      </c>
      <c r="G42" s="4">
        <f t="shared" si="3"/>
        <v>4262830</v>
      </c>
      <c r="H42" s="5">
        <v>4262830</v>
      </c>
      <c r="I42" s="5">
        <v>0</v>
      </c>
      <c r="J42" s="5">
        <v>0</v>
      </c>
    </row>
    <row r="43" spans="1:13" ht="118.5" customHeight="1" x14ac:dyDescent="0.25">
      <c r="A43" s="106" t="s">
        <v>113</v>
      </c>
      <c r="B43" s="106" t="s">
        <v>114</v>
      </c>
      <c r="C43" s="106" t="s">
        <v>111</v>
      </c>
      <c r="D43" s="3" t="s">
        <v>115</v>
      </c>
      <c r="E43" s="3" t="s">
        <v>236</v>
      </c>
      <c r="F43" s="3" t="s">
        <v>242</v>
      </c>
      <c r="G43" s="4">
        <f t="shared" si="3"/>
        <v>576456</v>
      </c>
      <c r="H43" s="5">
        <v>576456</v>
      </c>
      <c r="I43" s="5">
        <v>0</v>
      </c>
      <c r="J43" s="5">
        <v>0</v>
      </c>
    </row>
    <row r="44" spans="1:13" ht="118.5" customHeight="1" x14ac:dyDescent="0.25">
      <c r="A44" s="106" t="s">
        <v>116</v>
      </c>
      <c r="B44" s="106" t="s">
        <v>117</v>
      </c>
      <c r="C44" s="106" t="s">
        <v>118</v>
      </c>
      <c r="D44" s="3" t="s">
        <v>119</v>
      </c>
      <c r="E44" s="3" t="s">
        <v>243</v>
      </c>
      <c r="F44" s="3" t="s">
        <v>242</v>
      </c>
      <c r="G44" s="4">
        <f t="shared" si="3"/>
        <v>18195628</v>
      </c>
      <c r="H44" s="5">
        <v>18146028</v>
      </c>
      <c r="I44" s="5">
        <v>49600</v>
      </c>
      <c r="J44" s="5">
        <v>0</v>
      </c>
    </row>
    <row r="45" spans="1:13" ht="85.9" customHeight="1" x14ac:dyDescent="0.25">
      <c r="A45" s="106" t="s">
        <v>120</v>
      </c>
      <c r="B45" s="106" t="s">
        <v>121</v>
      </c>
      <c r="C45" s="106" t="s">
        <v>122</v>
      </c>
      <c r="D45" s="3" t="s">
        <v>123</v>
      </c>
      <c r="E45" s="3" t="s">
        <v>236</v>
      </c>
      <c r="F45" s="3" t="s">
        <v>237</v>
      </c>
      <c r="G45" s="4">
        <f t="shared" si="3"/>
        <v>527330</v>
      </c>
      <c r="H45" s="5">
        <v>527330</v>
      </c>
      <c r="I45" s="5">
        <v>0</v>
      </c>
      <c r="J45" s="5">
        <v>0</v>
      </c>
    </row>
    <row r="46" spans="1:13" ht="70.5" customHeight="1" x14ac:dyDescent="0.25">
      <c r="A46" s="106" t="s">
        <v>124</v>
      </c>
      <c r="B46" s="106" t="s">
        <v>125</v>
      </c>
      <c r="C46" s="106" t="s">
        <v>126</v>
      </c>
      <c r="D46" s="3" t="s">
        <v>127</v>
      </c>
      <c r="E46" s="3" t="s">
        <v>234</v>
      </c>
      <c r="F46" s="3" t="s">
        <v>235</v>
      </c>
      <c r="G46" s="4">
        <f t="shared" si="3"/>
        <v>5882072</v>
      </c>
      <c r="H46" s="5">
        <v>5882072</v>
      </c>
      <c r="I46" s="5">
        <v>0</v>
      </c>
      <c r="J46" s="5">
        <v>0</v>
      </c>
    </row>
    <row r="47" spans="1:13" ht="118.5" customHeight="1" x14ac:dyDescent="0.25">
      <c r="A47" s="106" t="s">
        <v>128</v>
      </c>
      <c r="B47" s="106" t="s">
        <v>129</v>
      </c>
      <c r="C47" s="106" t="s">
        <v>126</v>
      </c>
      <c r="D47" s="3" t="s">
        <v>130</v>
      </c>
      <c r="E47" s="3" t="s">
        <v>236</v>
      </c>
      <c r="F47" s="3" t="s">
        <v>237</v>
      </c>
      <c r="G47" s="4">
        <f t="shared" si="3"/>
        <v>1641530</v>
      </c>
      <c r="H47" s="5">
        <v>1641530</v>
      </c>
      <c r="I47" s="5">
        <v>0</v>
      </c>
      <c r="J47" s="5">
        <v>0</v>
      </c>
    </row>
    <row r="48" spans="1:13" ht="118.5" customHeight="1" x14ac:dyDescent="0.25">
      <c r="A48" s="106" t="s">
        <v>131</v>
      </c>
      <c r="B48" s="106" t="s">
        <v>132</v>
      </c>
      <c r="C48" s="106" t="s">
        <v>126</v>
      </c>
      <c r="D48" s="3" t="s">
        <v>133</v>
      </c>
      <c r="E48" s="3" t="s">
        <v>236</v>
      </c>
      <c r="F48" s="3" t="s">
        <v>237</v>
      </c>
      <c r="G48" s="4">
        <f t="shared" si="3"/>
        <v>535000</v>
      </c>
      <c r="H48" s="5">
        <v>535000</v>
      </c>
      <c r="I48" s="5">
        <v>0</v>
      </c>
      <c r="J48" s="5">
        <v>0</v>
      </c>
      <c r="M48" s="1"/>
    </row>
    <row r="49" spans="1:13" ht="54" customHeight="1" x14ac:dyDescent="0.25">
      <c r="A49" s="10" t="s">
        <v>134</v>
      </c>
      <c r="B49" s="10" t="s">
        <v>226</v>
      </c>
      <c r="C49" s="10" t="s">
        <v>226</v>
      </c>
      <c r="D49" s="16" t="s">
        <v>135</v>
      </c>
      <c r="E49" s="16" t="s">
        <v>226</v>
      </c>
      <c r="F49" s="16" t="s">
        <v>226</v>
      </c>
      <c r="G49" s="17">
        <f>G50</f>
        <v>30917978.969999999</v>
      </c>
      <c r="H49" s="17">
        <f t="shared" ref="H49:J49" si="4">H50</f>
        <v>30917978.969999999</v>
      </c>
      <c r="I49" s="17">
        <f t="shared" si="4"/>
        <v>0</v>
      </c>
      <c r="J49" s="17">
        <f t="shared" si="4"/>
        <v>0</v>
      </c>
    </row>
    <row r="50" spans="1:13" ht="45" customHeight="1" x14ac:dyDescent="0.25">
      <c r="A50" s="10" t="s">
        <v>136</v>
      </c>
      <c r="B50" s="10" t="s">
        <v>226</v>
      </c>
      <c r="C50" s="10" t="s">
        <v>226</v>
      </c>
      <c r="D50" s="16" t="s">
        <v>135</v>
      </c>
      <c r="E50" s="16" t="s">
        <v>226</v>
      </c>
      <c r="F50" s="16" t="s">
        <v>226</v>
      </c>
      <c r="G50" s="17">
        <f>SUM(G51:G58)</f>
        <v>30917978.969999999</v>
      </c>
      <c r="H50" s="17">
        <f>SUM(H51:H58)</f>
        <v>30917978.969999999</v>
      </c>
      <c r="I50" s="17">
        <f t="shared" ref="I50:J50" si="5">SUM(I51:I58)</f>
        <v>0</v>
      </c>
      <c r="J50" s="17">
        <f t="shared" si="5"/>
        <v>0</v>
      </c>
      <c r="M50" s="1"/>
    </row>
    <row r="51" spans="1:13" ht="118.5" customHeight="1" x14ac:dyDescent="0.25">
      <c r="A51" s="106" t="s">
        <v>138</v>
      </c>
      <c r="B51" s="106" t="s">
        <v>139</v>
      </c>
      <c r="C51" s="106" t="s">
        <v>77</v>
      </c>
      <c r="D51" s="3" t="s">
        <v>140</v>
      </c>
      <c r="E51" s="3" t="s">
        <v>244</v>
      </c>
      <c r="F51" s="3" t="s">
        <v>245</v>
      </c>
      <c r="G51" s="4">
        <f>H51+I51</f>
        <v>30000</v>
      </c>
      <c r="H51" s="5">
        <v>30000</v>
      </c>
      <c r="I51" s="5">
        <v>0</v>
      </c>
      <c r="J51" s="5">
        <v>0</v>
      </c>
    </row>
    <row r="52" spans="1:13" ht="118.5" customHeight="1" x14ac:dyDescent="0.25">
      <c r="A52" s="19" t="s">
        <v>144</v>
      </c>
      <c r="B52" s="20" t="s">
        <v>145</v>
      </c>
      <c r="C52" s="20" t="s">
        <v>104</v>
      </c>
      <c r="D52" s="21" t="s">
        <v>146</v>
      </c>
      <c r="E52" s="21" t="s">
        <v>246</v>
      </c>
      <c r="F52" s="21" t="s">
        <v>247</v>
      </c>
      <c r="G52" s="4">
        <f t="shared" ref="G52:G58" si="6">H52+I52</f>
        <v>16378541</v>
      </c>
      <c r="H52" s="22">
        <v>16378541</v>
      </c>
      <c r="I52" s="22">
        <v>0</v>
      </c>
      <c r="J52" s="22">
        <v>0</v>
      </c>
    </row>
    <row r="53" spans="1:13" ht="118.5" customHeight="1" x14ac:dyDescent="0.25">
      <c r="A53" s="106" t="s">
        <v>147</v>
      </c>
      <c r="B53" s="106" t="s">
        <v>107</v>
      </c>
      <c r="C53" s="106" t="s">
        <v>104</v>
      </c>
      <c r="D53" s="3" t="s">
        <v>108</v>
      </c>
      <c r="E53" s="3" t="s">
        <v>240</v>
      </c>
      <c r="F53" s="3" t="s">
        <v>241</v>
      </c>
      <c r="G53" s="4">
        <f t="shared" si="6"/>
        <v>3000000</v>
      </c>
      <c r="H53" s="5">
        <v>3000000</v>
      </c>
      <c r="I53" s="5">
        <v>0</v>
      </c>
      <c r="J53" s="5">
        <v>0</v>
      </c>
    </row>
    <row r="54" spans="1:13" ht="114" customHeight="1" x14ac:dyDescent="0.25">
      <c r="A54" s="106" t="s">
        <v>151</v>
      </c>
      <c r="B54" s="106" t="s">
        <v>152</v>
      </c>
      <c r="C54" s="106" t="s">
        <v>153</v>
      </c>
      <c r="D54" s="3" t="s">
        <v>154</v>
      </c>
      <c r="E54" s="3" t="s">
        <v>288</v>
      </c>
      <c r="F54" s="3" t="s">
        <v>248</v>
      </c>
      <c r="G54" s="4">
        <f t="shared" si="6"/>
        <v>1700000</v>
      </c>
      <c r="H54" s="5">
        <v>1700000</v>
      </c>
      <c r="I54" s="5">
        <v>0</v>
      </c>
      <c r="J54" s="5">
        <v>0</v>
      </c>
    </row>
    <row r="55" spans="1:13" ht="84" customHeight="1" x14ac:dyDescent="0.25">
      <c r="A55" s="106" t="s">
        <v>155</v>
      </c>
      <c r="B55" s="106" t="s">
        <v>156</v>
      </c>
      <c r="C55" s="106" t="s">
        <v>153</v>
      </c>
      <c r="D55" s="3" t="s">
        <v>157</v>
      </c>
      <c r="E55" s="3" t="s">
        <v>249</v>
      </c>
      <c r="F55" s="3" t="s">
        <v>250</v>
      </c>
      <c r="G55" s="4">
        <f t="shared" si="6"/>
        <v>270000</v>
      </c>
      <c r="H55" s="5">
        <v>270000</v>
      </c>
      <c r="I55" s="5">
        <v>0</v>
      </c>
      <c r="J55" s="5">
        <v>0</v>
      </c>
    </row>
    <row r="56" spans="1:13" ht="118.5" customHeight="1" x14ac:dyDescent="0.25">
      <c r="A56" s="11" t="s">
        <v>275</v>
      </c>
      <c r="B56" s="11" t="s">
        <v>276</v>
      </c>
      <c r="C56" s="12" t="s">
        <v>153</v>
      </c>
      <c r="D56" s="13" t="s">
        <v>277</v>
      </c>
      <c r="E56" s="3" t="s">
        <v>246</v>
      </c>
      <c r="F56" s="3" t="s">
        <v>247</v>
      </c>
      <c r="G56" s="4">
        <f t="shared" si="6"/>
        <v>1134233</v>
      </c>
      <c r="H56" s="5">
        <v>1134233</v>
      </c>
      <c r="I56" s="5"/>
      <c r="J56" s="5"/>
    </row>
    <row r="57" spans="1:13" ht="118.5" customHeight="1" x14ac:dyDescent="0.25">
      <c r="A57" s="106" t="s">
        <v>158</v>
      </c>
      <c r="B57" s="106" t="s">
        <v>159</v>
      </c>
      <c r="C57" s="106" t="s">
        <v>160</v>
      </c>
      <c r="D57" s="3" t="s">
        <v>161</v>
      </c>
      <c r="E57" s="3" t="s">
        <v>246</v>
      </c>
      <c r="F57" s="3" t="s">
        <v>247</v>
      </c>
      <c r="G57" s="4">
        <f t="shared" si="6"/>
        <v>520000</v>
      </c>
      <c r="H57" s="5">
        <v>520000</v>
      </c>
      <c r="I57" s="5">
        <v>0</v>
      </c>
      <c r="J57" s="5">
        <v>0</v>
      </c>
    </row>
    <row r="58" spans="1:13" ht="118.5" customHeight="1" x14ac:dyDescent="0.25">
      <c r="A58" s="106" t="s">
        <v>162</v>
      </c>
      <c r="B58" s="106" t="s">
        <v>163</v>
      </c>
      <c r="C58" s="106" t="s">
        <v>160</v>
      </c>
      <c r="D58" s="3" t="s">
        <v>268</v>
      </c>
      <c r="E58" s="3" t="s">
        <v>315</v>
      </c>
      <c r="F58" s="3" t="s">
        <v>289</v>
      </c>
      <c r="G58" s="4">
        <f t="shared" si="6"/>
        <v>7885204.9699999997</v>
      </c>
      <c r="H58" s="5">
        <v>7885204.9699999997</v>
      </c>
      <c r="I58" s="5">
        <v>0</v>
      </c>
      <c r="J58" s="5">
        <v>0</v>
      </c>
    </row>
    <row r="59" spans="1:13" ht="60" customHeight="1" x14ac:dyDescent="0.25">
      <c r="A59" s="10" t="s">
        <v>169</v>
      </c>
      <c r="B59" s="10" t="s">
        <v>226</v>
      </c>
      <c r="C59" s="10" t="s">
        <v>226</v>
      </c>
      <c r="D59" s="16" t="s">
        <v>170</v>
      </c>
      <c r="E59" s="16" t="s">
        <v>226</v>
      </c>
      <c r="F59" s="16" t="s">
        <v>226</v>
      </c>
      <c r="G59" s="17">
        <f>G60</f>
        <v>57022052</v>
      </c>
      <c r="H59" s="17">
        <f t="shared" ref="H59:J59" si="7">H60</f>
        <v>48994672</v>
      </c>
      <c r="I59" s="17">
        <f t="shared" si="7"/>
        <v>8027380</v>
      </c>
      <c r="J59" s="17">
        <f t="shared" si="7"/>
        <v>7850580</v>
      </c>
    </row>
    <row r="60" spans="1:13" ht="48.75" customHeight="1" x14ac:dyDescent="0.25">
      <c r="A60" s="10" t="s">
        <v>171</v>
      </c>
      <c r="B60" s="10" t="s">
        <v>226</v>
      </c>
      <c r="C60" s="10" t="s">
        <v>226</v>
      </c>
      <c r="D60" s="16" t="s">
        <v>170</v>
      </c>
      <c r="E60" s="16" t="s">
        <v>226</v>
      </c>
      <c r="F60" s="16" t="s">
        <v>226</v>
      </c>
      <c r="G60" s="17">
        <f>SUM(G61:G72)</f>
        <v>57022052</v>
      </c>
      <c r="H60" s="17">
        <f>SUM(H61:H72)</f>
        <v>48994672</v>
      </c>
      <c r="I60" s="17">
        <f t="shared" ref="I60:J60" si="8">SUM(I61:I72)</f>
        <v>8027380</v>
      </c>
      <c r="J60" s="17">
        <f t="shared" si="8"/>
        <v>7850580</v>
      </c>
    </row>
    <row r="61" spans="1:13" ht="90" customHeight="1" x14ac:dyDescent="0.25">
      <c r="A61" s="106" t="s">
        <v>173</v>
      </c>
      <c r="B61" s="106" t="s">
        <v>174</v>
      </c>
      <c r="C61" s="106" t="s">
        <v>175</v>
      </c>
      <c r="D61" s="3" t="s">
        <v>176</v>
      </c>
      <c r="E61" s="3" t="s">
        <v>251</v>
      </c>
      <c r="F61" s="3" t="s">
        <v>252</v>
      </c>
      <c r="G61" s="4">
        <f>H61+I61</f>
        <v>140000</v>
      </c>
      <c r="H61" s="5">
        <v>140000</v>
      </c>
      <c r="I61" s="5">
        <v>0</v>
      </c>
      <c r="J61" s="5">
        <v>0</v>
      </c>
    </row>
    <row r="62" spans="1:13" ht="96.75" customHeight="1" x14ac:dyDescent="0.25">
      <c r="A62" s="106" t="s">
        <v>177</v>
      </c>
      <c r="B62" s="106" t="s">
        <v>163</v>
      </c>
      <c r="C62" s="106" t="s">
        <v>160</v>
      </c>
      <c r="D62" s="3" t="s">
        <v>164</v>
      </c>
      <c r="E62" s="3" t="s">
        <v>253</v>
      </c>
      <c r="F62" s="3" t="s">
        <v>254</v>
      </c>
      <c r="G62" s="4">
        <f t="shared" ref="G62:G72" si="9">H62+I62</f>
        <v>722000</v>
      </c>
      <c r="H62" s="5">
        <v>722000</v>
      </c>
      <c r="I62" s="5">
        <v>0</v>
      </c>
      <c r="J62" s="5">
        <v>0</v>
      </c>
    </row>
    <row r="63" spans="1:13" ht="99.75" customHeight="1" x14ac:dyDescent="0.25">
      <c r="A63" s="26" t="s">
        <v>290</v>
      </c>
      <c r="B63" s="26" t="s">
        <v>117</v>
      </c>
      <c r="C63" s="27" t="s">
        <v>118</v>
      </c>
      <c r="D63" s="28" t="s">
        <v>119</v>
      </c>
      <c r="E63" s="32" t="s">
        <v>243</v>
      </c>
      <c r="F63" s="32" t="s">
        <v>242</v>
      </c>
      <c r="G63" s="4">
        <f t="shared" si="9"/>
        <v>1876300</v>
      </c>
      <c r="H63" s="5">
        <v>1876300</v>
      </c>
      <c r="I63" s="5"/>
      <c r="J63" s="5"/>
    </row>
    <row r="64" spans="1:13" ht="84.75" customHeight="1" x14ac:dyDescent="0.25">
      <c r="A64" s="106" t="s">
        <v>178</v>
      </c>
      <c r="B64" s="106" t="s">
        <v>179</v>
      </c>
      <c r="C64" s="106" t="s">
        <v>180</v>
      </c>
      <c r="D64" s="3" t="s">
        <v>181</v>
      </c>
      <c r="E64" s="3" t="s">
        <v>251</v>
      </c>
      <c r="F64" s="3" t="s">
        <v>252</v>
      </c>
      <c r="G64" s="4">
        <f t="shared" si="9"/>
        <v>930000</v>
      </c>
      <c r="H64" s="5">
        <v>930000</v>
      </c>
      <c r="I64" s="5">
        <v>0</v>
      </c>
      <c r="J64" s="5">
        <v>0</v>
      </c>
    </row>
    <row r="65" spans="1:10" ht="96.75" customHeight="1" x14ac:dyDescent="0.25">
      <c r="A65" s="106" t="s">
        <v>182</v>
      </c>
      <c r="B65" s="106" t="s">
        <v>183</v>
      </c>
      <c r="C65" s="106" t="s">
        <v>184</v>
      </c>
      <c r="D65" s="3" t="s">
        <v>185</v>
      </c>
      <c r="E65" s="3" t="s">
        <v>251</v>
      </c>
      <c r="F65" s="3" t="s">
        <v>252</v>
      </c>
      <c r="G65" s="4">
        <f t="shared" si="9"/>
        <v>1705000</v>
      </c>
      <c r="H65" s="5">
        <v>1705000</v>
      </c>
      <c r="I65" s="5">
        <v>0</v>
      </c>
      <c r="J65" s="5">
        <v>0</v>
      </c>
    </row>
    <row r="66" spans="1:10" ht="96.75" customHeight="1" x14ac:dyDescent="0.25">
      <c r="A66" s="106" t="s">
        <v>186</v>
      </c>
      <c r="B66" s="106" t="s">
        <v>187</v>
      </c>
      <c r="C66" s="106" t="s">
        <v>184</v>
      </c>
      <c r="D66" s="3" t="s">
        <v>188</v>
      </c>
      <c r="E66" s="3" t="s">
        <v>251</v>
      </c>
      <c r="F66" s="3" t="s">
        <v>252</v>
      </c>
      <c r="G66" s="4">
        <f t="shared" si="9"/>
        <v>2080000</v>
      </c>
      <c r="H66" s="5">
        <v>2080000</v>
      </c>
      <c r="I66" s="5">
        <v>0</v>
      </c>
      <c r="J66" s="5">
        <v>0</v>
      </c>
    </row>
    <row r="67" spans="1:10" ht="102.75" customHeight="1" x14ac:dyDescent="0.25">
      <c r="A67" s="106" t="s">
        <v>189</v>
      </c>
      <c r="B67" s="106" t="s">
        <v>190</v>
      </c>
      <c r="C67" s="106" t="s">
        <v>184</v>
      </c>
      <c r="D67" s="3" t="s">
        <v>191</v>
      </c>
      <c r="E67" s="3" t="s">
        <v>251</v>
      </c>
      <c r="F67" s="3" t="s">
        <v>252</v>
      </c>
      <c r="G67" s="4">
        <f>H67+I67</f>
        <v>40911372</v>
      </c>
      <c r="H67" s="5">
        <f>41211372-300000</f>
        <v>40911372</v>
      </c>
      <c r="I67" s="5">
        <v>0</v>
      </c>
      <c r="J67" s="5">
        <v>0</v>
      </c>
    </row>
    <row r="68" spans="1:10" ht="63.75" x14ac:dyDescent="0.25">
      <c r="A68" s="29" t="s">
        <v>291</v>
      </c>
      <c r="B68" s="29" t="s">
        <v>292</v>
      </c>
      <c r="C68" s="30" t="s">
        <v>293</v>
      </c>
      <c r="D68" s="31" t="s">
        <v>294</v>
      </c>
      <c r="E68" s="33" t="s">
        <v>304</v>
      </c>
      <c r="F68" s="33" t="s">
        <v>305</v>
      </c>
      <c r="G68" s="4">
        <f t="shared" si="9"/>
        <v>1022438</v>
      </c>
      <c r="H68" s="5"/>
      <c r="I68" s="5">
        <v>1022438</v>
      </c>
      <c r="J68" s="5">
        <v>1022438</v>
      </c>
    </row>
    <row r="69" spans="1:10" ht="75" x14ac:dyDescent="0.25">
      <c r="A69" s="106" t="s">
        <v>192</v>
      </c>
      <c r="B69" s="106" t="s">
        <v>193</v>
      </c>
      <c r="C69" s="106" t="s">
        <v>194</v>
      </c>
      <c r="D69" s="3" t="s">
        <v>195</v>
      </c>
      <c r="E69" s="3" t="s">
        <v>251</v>
      </c>
      <c r="F69" s="3" t="s">
        <v>252</v>
      </c>
      <c r="G69" s="4">
        <f t="shared" si="9"/>
        <v>450000</v>
      </c>
      <c r="H69" s="5">
        <v>450000</v>
      </c>
      <c r="I69" s="5"/>
      <c r="J69" s="5">
        <v>0</v>
      </c>
    </row>
    <row r="70" spans="1:10" ht="66.75" customHeight="1" x14ac:dyDescent="0.25">
      <c r="A70" s="47" t="s">
        <v>329</v>
      </c>
      <c r="B70" s="47" t="s">
        <v>330</v>
      </c>
      <c r="C70" s="48" t="s">
        <v>52</v>
      </c>
      <c r="D70" s="49" t="s">
        <v>331</v>
      </c>
      <c r="E70" s="50" t="s">
        <v>304</v>
      </c>
      <c r="F70" s="33" t="s">
        <v>305</v>
      </c>
      <c r="G70" s="4">
        <f t="shared" si="9"/>
        <v>6828142</v>
      </c>
      <c r="H70" s="22"/>
      <c r="I70" s="22">
        <v>6828142</v>
      </c>
      <c r="J70" s="22">
        <v>6828142</v>
      </c>
    </row>
    <row r="71" spans="1:10" ht="71.45" customHeight="1" x14ac:dyDescent="0.25">
      <c r="A71" s="106" t="s">
        <v>196</v>
      </c>
      <c r="B71" s="106" t="s">
        <v>197</v>
      </c>
      <c r="C71" s="106" t="s">
        <v>198</v>
      </c>
      <c r="D71" s="3" t="s">
        <v>199</v>
      </c>
      <c r="E71" s="3" t="s">
        <v>255</v>
      </c>
      <c r="F71" s="3" t="s">
        <v>256</v>
      </c>
      <c r="G71" s="4">
        <f t="shared" si="9"/>
        <v>180000</v>
      </c>
      <c r="H71" s="5">
        <v>180000</v>
      </c>
      <c r="I71" s="5">
        <v>0</v>
      </c>
      <c r="J71" s="5">
        <v>0</v>
      </c>
    </row>
    <row r="72" spans="1:10" ht="62.45" customHeight="1" x14ac:dyDescent="0.25">
      <c r="A72" s="106" t="s">
        <v>200</v>
      </c>
      <c r="B72" s="106" t="s">
        <v>201</v>
      </c>
      <c r="C72" s="106" t="s">
        <v>202</v>
      </c>
      <c r="D72" s="3" t="s">
        <v>203</v>
      </c>
      <c r="E72" s="3" t="s">
        <v>255</v>
      </c>
      <c r="F72" s="3" t="s">
        <v>256</v>
      </c>
      <c r="G72" s="4">
        <f t="shared" si="9"/>
        <v>176800</v>
      </c>
      <c r="H72" s="5">
        <v>0</v>
      </c>
      <c r="I72" s="5">
        <v>176800</v>
      </c>
      <c r="J72" s="5">
        <v>0</v>
      </c>
    </row>
    <row r="73" spans="1:10" ht="25.5" x14ac:dyDescent="0.25">
      <c r="A73" s="34" t="s">
        <v>204</v>
      </c>
      <c r="B73" s="35"/>
      <c r="C73" s="36"/>
      <c r="D73" s="37" t="s">
        <v>205</v>
      </c>
      <c r="E73" s="3"/>
      <c r="F73" s="3"/>
      <c r="G73" s="4">
        <f>H73+I73</f>
        <v>960000</v>
      </c>
      <c r="H73" s="5">
        <f>H74</f>
        <v>60000</v>
      </c>
      <c r="I73" s="5">
        <f t="shared" ref="I73:J73" si="10">I74</f>
        <v>900000</v>
      </c>
      <c r="J73" s="5">
        <f t="shared" si="10"/>
        <v>900000</v>
      </c>
    </row>
    <row r="74" spans="1:10" ht="25.5" x14ac:dyDescent="0.25">
      <c r="A74" s="34" t="s">
        <v>206</v>
      </c>
      <c r="B74" s="35"/>
      <c r="C74" s="36"/>
      <c r="D74" s="37" t="s">
        <v>205</v>
      </c>
      <c r="E74" s="3"/>
      <c r="F74" s="3"/>
      <c r="G74" s="4">
        <f>H74+I74</f>
        <v>960000</v>
      </c>
      <c r="H74" s="5">
        <f>H75+H76</f>
        <v>60000</v>
      </c>
      <c r="I74" s="5">
        <f t="shared" ref="I74:J74" si="11">I75+I76</f>
        <v>900000</v>
      </c>
      <c r="J74" s="5">
        <f t="shared" si="11"/>
        <v>900000</v>
      </c>
    </row>
    <row r="75" spans="1:10" ht="75" x14ac:dyDescent="0.25">
      <c r="A75" s="29" t="s">
        <v>295</v>
      </c>
      <c r="B75" s="29" t="s">
        <v>296</v>
      </c>
      <c r="C75" s="30" t="s">
        <v>180</v>
      </c>
      <c r="D75" s="31" t="s">
        <v>297</v>
      </c>
      <c r="E75" s="33" t="s">
        <v>251</v>
      </c>
      <c r="F75" s="33" t="s">
        <v>306</v>
      </c>
      <c r="G75" s="4">
        <f>H75+I75</f>
        <v>900000</v>
      </c>
      <c r="H75" s="5"/>
      <c r="I75" s="5">
        <v>900000</v>
      </c>
      <c r="J75" s="5">
        <v>900000</v>
      </c>
    </row>
    <row r="76" spans="1:10" ht="60" x14ac:dyDescent="0.25">
      <c r="A76" s="29" t="s">
        <v>298</v>
      </c>
      <c r="B76" s="29" t="s">
        <v>47</v>
      </c>
      <c r="C76" s="30" t="s">
        <v>48</v>
      </c>
      <c r="D76" s="31" t="s">
        <v>49</v>
      </c>
      <c r="E76" s="33" t="s">
        <v>230</v>
      </c>
      <c r="F76" s="33" t="s">
        <v>231</v>
      </c>
      <c r="G76" s="4">
        <f>H76+I76</f>
        <v>60000</v>
      </c>
      <c r="H76" s="5">
        <v>60000</v>
      </c>
      <c r="I76" s="5"/>
      <c r="J76" s="5"/>
    </row>
    <row r="77" spans="1:10" ht="25.5" x14ac:dyDescent="0.25">
      <c r="A77" s="10" t="s">
        <v>212</v>
      </c>
      <c r="B77" s="10" t="s">
        <v>226</v>
      </c>
      <c r="C77" s="10" t="s">
        <v>226</v>
      </c>
      <c r="D77" s="16" t="s">
        <v>213</v>
      </c>
      <c r="E77" s="16" t="s">
        <v>226</v>
      </c>
      <c r="F77" s="16" t="s">
        <v>226</v>
      </c>
      <c r="G77" s="17">
        <f>G78</f>
        <v>8492000</v>
      </c>
      <c r="H77" s="17">
        <f t="shared" ref="H77:J77" si="12">H78</f>
        <v>8492000</v>
      </c>
      <c r="I77" s="17">
        <f t="shared" si="12"/>
        <v>0</v>
      </c>
      <c r="J77" s="17">
        <f t="shared" si="12"/>
        <v>0</v>
      </c>
    </row>
    <row r="78" spans="1:10" ht="25.5" x14ac:dyDescent="0.25">
      <c r="A78" s="10" t="s">
        <v>214</v>
      </c>
      <c r="B78" s="10" t="s">
        <v>226</v>
      </c>
      <c r="C78" s="10" t="s">
        <v>226</v>
      </c>
      <c r="D78" s="16" t="s">
        <v>213</v>
      </c>
      <c r="E78" s="16" t="s">
        <v>226</v>
      </c>
      <c r="F78" s="16" t="s">
        <v>226</v>
      </c>
      <c r="G78" s="17">
        <f>G79+G85+G84</f>
        <v>8492000</v>
      </c>
      <c r="H78" s="17">
        <f>H79+H85+H84</f>
        <v>8492000</v>
      </c>
      <c r="I78" s="17">
        <f t="shared" ref="I78:J78" si="13">I79+I85+I84</f>
        <v>0</v>
      </c>
      <c r="J78" s="17">
        <f t="shared" si="13"/>
        <v>0</v>
      </c>
    </row>
    <row r="79" spans="1:10" x14ac:dyDescent="0.25">
      <c r="A79" s="10"/>
      <c r="B79" s="10"/>
      <c r="C79" s="10"/>
      <c r="D79" s="16"/>
      <c r="E79" s="16"/>
      <c r="F79" s="16"/>
      <c r="G79" s="17">
        <f>G80+G83+G81+G82</f>
        <v>2592000</v>
      </c>
      <c r="H79" s="17">
        <f t="shared" ref="H79:J79" si="14">H80+H83+H81+H82</f>
        <v>2592000</v>
      </c>
      <c r="I79" s="17">
        <f t="shared" si="14"/>
        <v>0</v>
      </c>
      <c r="J79" s="17">
        <f t="shared" si="14"/>
        <v>0</v>
      </c>
    </row>
    <row r="80" spans="1:10" ht="151.9" customHeight="1" x14ac:dyDescent="0.25">
      <c r="A80" s="215" t="s">
        <v>219</v>
      </c>
      <c r="B80" s="215" t="s">
        <v>220</v>
      </c>
      <c r="C80" s="215" t="s">
        <v>31</v>
      </c>
      <c r="D80" s="218" t="s">
        <v>9</v>
      </c>
      <c r="E80" s="3" t="s">
        <v>257</v>
      </c>
      <c r="F80" s="3" t="s">
        <v>258</v>
      </c>
      <c r="G80" s="4">
        <f>H80+I80</f>
        <v>110700</v>
      </c>
      <c r="H80" s="5">
        <v>110700</v>
      </c>
      <c r="I80" s="5">
        <v>0</v>
      </c>
      <c r="J80" s="5">
        <v>0</v>
      </c>
    </row>
    <row r="81" spans="1:10" ht="75.75" customHeight="1" x14ac:dyDescent="0.25">
      <c r="A81" s="216"/>
      <c r="B81" s="216"/>
      <c r="C81" s="216"/>
      <c r="D81" s="219"/>
      <c r="E81" s="3" t="s">
        <v>334</v>
      </c>
      <c r="F81" s="3" t="s">
        <v>335</v>
      </c>
      <c r="G81" s="4">
        <f>H81+I81</f>
        <v>100000</v>
      </c>
      <c r="H81" s="5">
        <v>100000</v>
      </c>
      <c r="I81" s="5"/>
      <c r="J81" s="5"/>
    </row>
    <row r="82" spans="1:10" ht="75.75" customHeight="1" x14ac:dyDescent="0.25">
      <c r="A82" s="216"/>
      <c r="B82" s="216"/>
      <c r="C82" s="216"/>
      <c r="D82" s="219"/>
      <c r="E82" s="3" t="s">
        <v>336</v>
      </c>
      <c r="F82" s="3" t="s">
        <v>337</v>
      </c>
      <c r="G82" s="4">
        <f>H82+I82</f>
        <v>150000</v>
      </c>
      <c r="H82" s="5">
        <v>150000</v>
      </c>
      <c r="I82" s="5"/>
      <c r="J82" s="5"/>
    </row>
    <row r="83" spans="1:10" ht="72.599999999999994" customHeight="1" x14ac:dyDescent="0.25">
      <c r="A83" s="217"/>
      <c r="B83" s="217"/>
      <c r="C83" s="217"/>
      <c r="D83" s="220"/>
      <c r="E83" s="3" t="s">
        <v>310</v>
      </c>
      <c r="F83" s="3" t="s">
        <v>299</v>
      </c>
      <c r="G83" s="4">
        <f t="shared" ref="G83:G84" si="15">H83+I83</f>
        <v>2231300</v>
      </c>
      <c r="H83" s="5">
        <v>2231300</v>
      </c>
      <c r="I83" s="5"/>
      <c r="J83" s="5"/>
    </row>
    <row r="84" spans="1:10" ht="135" x14ac:dyDescent="0.25">
      <c r="A84" s="106">
        <v>3719780</v>
      </c>
      <c r="B84" s="38" t="s">
        <v>322</v>
      </c>
      <c r="C84" s="39" t="s">
        <v>31</v>
      </c>
      <c r="D84" s="40" t="s">
        <v>323</v>
      </c>
      <c r="E84" s="3" t="s">
        <v>311</v>
      </c>
      <c r="F84" s="3" t="s">
        <v>314</v>
      </c>
      <c r="G84" s="4">
        <f t="shared" si="15"/>
        <v>400000</v>
      </c>
      <c r="H84" s="5">
        <v>400000</v>
      </c>
      <c r="I84" s="5"/>
      <c r="J84" s="5"/>
    </row>
    <row r="85" spans="1:10" x14ac:dyDescent="0.25">
      <c r="A85" s="205" t="s">
        <v>279</v>
      </c>
      <c r="B85" s="205" t="s">
        <v>300</v>
      </c>
      <c r="C85" s="208" t="s">
        <v>31</v>
      </c>
      <c r="D85" s="211" t="s">
        <v>278</v>
      </c>
      <c r="E85" s="23"/>
      <c r="F85" s="23"/>
      <c r="G85" s="24">
        <f>G86+G87+G88+G90+G89</f>
        <v>5500000</v>
      </c>
      <c r="H85" s="24">
        <f t="shared" ref="H85:J85" si="16">H86+H87+H88+H90+H89</f>
        <v>5500000</v>
      </c>
      <c r="I85" s="24">
        <f t="shared" si="16"/>
        <v>0</v>
      </c>
      <c r="J85" s="24">
        <f t="shared" si="16"/>
        <v>0</v>
      </c>
    </row>
    <row r="86" spans="1:10" ht="45" x14ac:dyDescent="0.25">
      <c r="A86" s="206"/>
      <c r="B86" s="206"/>
      <c r="C86" s="209"/>
      <c r="D86" s="212"/>
      <c r="E86" s="21" t="s">
        <v>301</v>
      </c>
      <c r="F86" s="25" t="s">
        <v>313</v>
      </c>
      <c r="G86" s="4">
        <f>H86+I86</f>
        <v>300000</v>
      </c>
      <c r="H86" s="5">
        <v>300000</v>
      </c>
      <c r="I86" s="5"/>
      <c r="J86" s="5"/>
    </row>
    <row r="87" spans="1:10" ht="60" x14ac:dyDescent="0.25">
      <c r="A87" s="206"/>
      <c r="B87" s="206"/>
      <c r="C87" s="209"/>
      <c r="D87" s="212"/>
      <c r="E87" s="21" t="s">
        <v>302</v>
      </c>
      <c r="F87" s="25" t="s">
        <v>312</v>
      </c>
      <c r="G87" s="4">
        <f>H87+I87</f>
        <v>100000</v>
      </c>
      <c r="H87" s="5">
        <v>100000</v>
      </c>
      <c r="I87" s="5"/>
      <c r="J87" s="5"/>
    </row>
    <row r="88" spans="1:10" ht="120" x14ac:dyDescent="0.25">
      <c r="A88" s="206"/>
      <c r="B88" s="206"/>
      <c r="C88" s="209"/>
      <c r="D88" s="212"/>
      <c r="E88" s="21" t="s">
        <v>316</v>
      </c>
      <c r="F88" s="21" t="s">
        <v>303</v>
      </c>
      <c r="G88" s="4">
        <f>H88+I88</f>
        <v>4700000</v>
      </c>
      <c r="H88" s="5">
        <f>2100000+2600000</f>
        <v>4700000</v>
      </c>
      <c r="I88" s="5"/>
      <c r="J88" s="5"/>
    </row>
    <row r="89" spans="1:10" ht="75" x14ac:dyDescent="0.25">
      <c r="A89" s="206"/>
      <c r="B89" s="206"/>
      <c r="C89" s="209"/>
      <c r="D89" s="212"/>
      <c r="E89" s="21" t="s">
        <v>340</v>
      </c>
      <c r="F89" s="21" t="s">
        <v>491</v>
      </c>
      <c r="G89" s="4">
        <f>H89+I89</f>
        <v>300000</v>
      </c>
      <c r="H89" s="5">
        <v>300000</v>
      </c>
      <c r="I89" s="5"/>
      <c r="J89" s="5"/>
    </row>
    <row r="90" spans="1:10" ht="60" x14ac:dyDescent="0.25">
      <c r="A90" s="207"/>
      <c r="B90" s="207"/>
      <c r="C90" s="210"/>
      <c r="D90" s="213"/>
      <c r="E90" s="21" t="s">
        <v>338</v>
      </c>
      <c r="F90" s="21" t="s">
        <v>339</v>
      </c>
      <c r="G90" s="4">
        <f>H90+I90</f>
        <v>100000</v>
      </c>
      <c r="H90" s="5">
        <v>100000</v>
      </c>
      <c r="I90" s="5"/>
      <c r="J90" s="5"/>
    </row>
    <row r="91" spans="1:10" x14ac:dyDescent="0.25">
      <c r="A91" s="14" t="s">
        <v>8</v>
      </c>
      <c r="B91" s="14" t="s">
        <v>8</v>
      </c>
      <c r="C91" s="14" t="s">
        <v>8</v>
      </c>
      <c r="D91" s="7" t="s">
        <v>221</v>
      </c>
      <c r="E91" s="7" t="s">
        <v>8</v>
      </c>
      <c r="F91" s="7" t="s">
        <v>8</v>
      </c>
      <c r="G91" s="17">
        <f>G10+G20+G49+G59+G77+G73</f>
        <v>428195564.13</v>
      </c>
      <c r="H91" s="17">
        <f>H10+H20+H49+H59+H77+H73</f>
        <v>401541598.97000003</v>
      </c>
      <c r="I91" s="17">
        <f>I10+I20+I49+I59+I77+I73</f>
        <v>26653965.16</v>
      </c>
      <c r="J91" s="17">
        <f>J10+J20+J49+J59+J77+J73</f>
        <v>24770117</v>
      </c>
    </row>
    <row r="92" spans="1:10" x14ac:dyDescent="0.25">
      <c r="A92" s="145"/>
      <c r="B92" s="145"/>
      <c r="C92" s="145"/>
      <c r="D92" s="146"/>
      <c r="E92" s="146"/>
      <c r="F92" s="146"/>
      <c r="G92" s="147"/>
      <c r="H92" s="147"/>
      <c r="I92" s="147"/>
      <c r="J92" s="147"/>
    </row>
    <row r="93" spans="1:10" x14ac:dyDescent="0.25">
      <c r="A93" s="145"/>
      <c r="B93" s="145"/>
      <c r="C93" s="145"/>
      <c r="D93" s="146"/>
      <c r="E93" s="146"/>
      <c r="F93" s="146"/>
      <c r="G93" s="147"/>
      <c r="H93" s="147"/>
      <c r="I93" s="147"/>
      <c r="J93" s="147"/>
    </row>
    <row r="94" spans="1:10" x14ac:dyDescent="0.25">
      <c r="B94" s="105"/>
      <c r="C94" s="144"/>
      <c r="D94" s="214" t="s">
        <v>410</v>
      </c>
      <c r="E94" s="214"/>
      <c r="F94" s="214"/>
      <c r="G94" s="214"/>
      <c r="H94" s="1"/>
    </row>
    <row r="96" spans="1:10" x14ac:dyDescent="0.25">
      <c r="H96" s="51"/>
    </row>
    <row r="100" spans="8:8" x14ac:dyDescent="0.25">
      <c r="H100" s="1"/>
    </row>
  </sheetData>
  <mergeCells count="20">
    <mergeCell ref="A80:A83"/>
    <mergeCell ref="B80:B83"/>
    <mergeCell ref="C80:C83"/>
    <mergeCell ref="D80:D83"/>
    <mergeCell ref="H2:J2"/>
    <mergeCell ref="A3:J3"/>
    <mergeCell ref="A7:A8"/>
    <mergeCell ref="B7:B8"/>
    <mergeCell ref="C7:C8"/>
    <mergeCell ref="D7:D8"/>
    <mergeCell ref="E7:E8"/>
    <mergeCell ref="F7:F8"/>
    <mergeCell ref="G7:G8"/>
    <mergeCell ref="H7:H8"/>
    <mergeCell ref="I7:J7"/>
    <mergeCell ref="A85:A90"/>
    <mergeCell ref="B85:B90"/>
    <mergeCell ref="C85:C90"/>
    <mergeCell ref="D85:D90"/>
    <mergeCell ref="D94:G9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додаток 1</vt:lpstr>
      <vt:lpstr>додаток 3</vt:lpstr>
      <vt:lpstr>додаток 4</vt:lpstr>
      <vt:lpstr>додаток 6</vt:lpstr>
      <vt:lpstr>'додаток 3'!Область_печати</vt:lpstr>
      <vt:lpstr>'додаток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ProDesk</cp:lastModifiedBy>
  <cp:lastPrinted>2026-05-20T11:49:57Z</cp:lastPrinted>
  <dcterms:created xsi:type="dcterms:W3CDTF">2025-11-12T20:21:56Z</dcterms:created>
  <dcterms:modified xsi:type="dcterms:W3CDTF">2026-05-20T11:57:46Z</dcterms:modified>
</cp:coreProperties>
</file>