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60" yWindow="105" windowWidth="12000" windowHeight="9000"/>
  </bookViews>
  <sheets>
    <sheet name="2026-2028" sheetId="1" r:id="rId1"/>
    <sheet name="зміни" sheetId="3" state="hidden" r:id="rId2"/>
  </sheets>
  <definedNames>
    <definedName name="_xlnm._FilterDatabase" localSheetId="0" hidden="1">'2026-2028'!$E$4:$E$19</definedName>
    <definedName name="_xlnm._FilterDatabase" localSheetId="1" hidden="1">зміни!$E$3:$E$26</definedName>
    <definedName name="_xlnm.Print_Titles" localSheetId="0">'2026-2028'!$8:$8</definedName>
    <definedName name="_xlnm.Print_Titles" localSheetId="1">зміни!$8:$8</definedName>
    <definedName name="_xlnm.Print_Area" localSheetId="0">'2026-2028'!$A$1:$K$27</definedName>
    <definedName name="_xlnm.Print_Area" localSheetId="1">зміни!$A$1:$M$29</definedName>
  </definedNames>
  <calcPr calcId="162913"/>
</workbook>
</file>

<file path=xl/calcChain.xml><?xml version="1.0" encoding="utf-8"?>
<calcChain xmlns="http://schemas.openxmlformats.org/spreadsheetml/2006/main">
  <c r="G24" i="1" l="1"/>
  <c r="G9" i="1" l="1"/>
  <c r="I23" i="1"/>
  <c r="I21" i="1"/>
  <c r="H23" i="1"/>
  <c r="J23" i="1"/>
  <c r="G22" i="1"/>
  <c r="G23" i="1"/>
  <c r="G18" i="1"/>
  <c r="G20" i="1"/>
  <c r="G21" i="1" s="1"/>
  <c r="H19" i="1"/>
  <c r="H21" i="1"/>
  <c r="H14" i="1"/>
  <c r="G11" i="1"/>
  <c r="G10" i="1"/>
  <c r="J21" i="1"/>
  <c r="G15" i="1"/>
  <c r="G16" i="1"/>
  <c r="I14" i="1"/>
  <c r="G12" i="1"/>
  <c r="G13" i="1"/>
  <c r="I19" i="1"/>
  <c r="J19" i="1"/>
  <c r="L22" i="3"/>
  <c r="L23" i="3"/>
  <c r="L24" i="3"/>
  <c r="L9" i="3"/>
  <c r="L10" i="3"/>
  <c r="L11" i="3"/>
  <c r="L12" i="3"/>
  <c r="L14" i="3" s="1"/>
  <c r="L27" i="3" s="1"/>
  <c r="L26" i="3"/>
  <c r="H24" i="3"/>
  <c r="I10" i="3"/>
  <c r="I27" i="3" s="1"/>
  <c r="I14" i="3"/>
  <c r="I19" i="3"/>
  <c r="I24" i="3"/>
  <c r="I26" i="3"/>
  <c r="J10" i="3"/>
  <c r="J14" i="3"/>
  <c r="J19" i="3"/>
  <c r="J24" i="3"/>
  <c r="J26" i="3"/>
  <c r="J27" i="3"/>
  <c r="H10" i="3"/>
  <c r="H19" i="3"/>
  <c r="G19" i="3" s="1"/>
  <c r="H26" i="3"/>
  <c r="K18" i="3"/>
  <c r="L18" i="3"/>
  <c r="L19" i="3"/>
  <c r="G23" i="3"/>
  <c r="G25" i="3"/>
  <c r="G26" i="3"/>
  <c r="G22" i="3"/>
  <c r="G21" i="3"/>
  <c r="G20" i="3"/>
  <c r="G24" i="3" s="1"/>
  <c r="G18" i="3"/>
  <c r="G17" i="3"/>
  <c r="G16" i="3"/>
  <c r="G15" i="3"/>
  <c r="H13" i="3"/>
  <c r="G13" i="3" s="1"/>
  <c r="L13" i="3"/>
  <c r="G12" i="3"/>
  <c r="G11" i="3"/>
  <c r="G9" i="3"/>
  <c r="G10" i="3"/>
  <c r="I24" i="1" l="1"/>
  <c r="G19" i="1"/>
  <c r="H24" i="1"/>
  <c r="H14" i="3"/>
  <c r="G14" i="3" s="1"/>
  <c r="G27" i="3" s="1"/>
  <c r="G17" i="1"/>
  <c r="J14" i="1"/>
  <c r="J24" i="1" s="1"/>
  <c r="H27" i="3" l="1"/>
  <c r="G14" i="1"/>
</calcChain>
</file>

<file path=xl/sharedStrings.xml><?xml version="1.0" encoding="utf-8"?>
<sst xmlns="http://schemas.openxmlformats.org/spreadsheetml/2006/main" count="164" uniqueCount="108">
  <si>
    <t>Ліквідація наслідків буреломів, сніголомів, вітроломів</t>
  </si>
  <si>
    <t>Запобігання забрудненню атмосферного повітря</t>
  </si>
  <si>
    <t>Ядерна і радіаційна безпека</t>
  </si>
  <si>
    <t>1</t>
  </si>
  <si>
    <t>Разом за напрямом 2</t>
  </si>
  <si>
    <t>Разом за напрямом 4</t>
  </si>
  <si>
    <t>Разом за напрямом 5</t>
  </si>
  <si>
    <t>РАЗОМ ЗА ПРОГРАМОЮ</t>
  </si>
  <si>
    <t>4.1</t>
  </si>
  <si>
    <t>Очікуваний результат</t>
  </si>
  <si>
    <t>Орієнтовні обсяги фінансування за джерелами, тис.грн</t>
  </si>
  <si>
    <t>Охорона
та
раціональне
використання
природних
рослинних
ресурсів</t>
  </si>
  <si>
    <t xml:space="preserve">                                                          Додаток 1 
                                                          до Програми</t>
  </si>
  <si>
    <t>Збільшення площі зелених насаджень, та зниження техногенного навантаження на мешканців міста, збільшення кисневого балансу у навколишньому середовищі</t>
  </si>
  <si>
    <t>4.2</t>
  </si>
  <si>
    <t>5.1</t>
  </si>
  <si>
    <t>№ з/п</t>
  </si>
  <si>
    <t>Раціональне
використання
та
зберігання
відходів
виробництва
і
побутових
відходів</t>
  </si>
  <si>
    <t>Придбання контейнерів для збирання та перевезення твердих побутових відходів</t>
  </si>
  <si>
    <t>Зміст заходів Програми з виконання завдань</t>
  </si>
  <si>
    <t>Усього</t>
  </si>
  <si>
    <t>Виготовлення проектної документації на здійснення будівництва другої черги полігону твердих побутових відходів</t>
  </si>
  <si>
    <t xml:space="preserve">Управління ЖКГ  / КП "Чисте місто" </t>
  </si>
  <si>
    <t>Запобігання негативного впливу відходів на довкілля</t>
  </si>
  <si>
    <t>Відділ освіти виконкому Жовтоводської міської ради / підприємства міста</t>
  </si>
  <si>
    <t xml:space="preserve">Назва
напряму
діяльності
</t>
  </si>
  <si>
    <t xml:space="preserve">Проведення комплексу робіт з реабілітації забрудненої території міста, у тому числі: рекультивація порушених і забруднених земель, здійснення протирадіаційних заходів </t>
  </si>
  <si>
    <t xml:space="preserve">Управління ЖКГ </t>
  </si>
  <si>
    <t xml:space="preserve">Управління ЖКГ  </t>
  </si>
  <si>
    <t>КП "Чисте місто"</t>
  </si>
  <si>
    <t xml:space="preserve">Послуга з розробки проектно-кошторисної документації  та виконання монтажно-ремонтних робіт з облаштування майданчиків для встановлення євроконтейнерів для збирання ТПВ </t>
  </si>
  <si>
    <t xml:space="preserve">Міський бюджет </t>
  </si>
  <si>
    <t xml:space="preserve">Охорона атмосферного повітря </t>
  </si>
  <si>
    <t>Разом за напрямом 1</t>
  </si>
  <si>
    <t>2.1</t>
  </si>
  <si>
    <t>2.2.</t>
  </si>
  <si>
    <t>2.3</t>
  </si>
  <si>
    <t>3.1</t>
  </si>
  <si>
    <t>3.2</t>
  </si>
  <si>
    <t>3.3</t>
  </si>
  <si>
    <t>3.4</t>
  </si>
  <si>
    <t>Разом за напрямом 3</t>
  </si>
  <si>
    <t>Проведення науково-технічних конференцій, семінарів,  організація виставок, фестивалів, конкурсів та інших заходів щодо прополганди охорони навколишнього природного середовища, видання поліграфічної продукції з екологічної тематики, створення бібліотек, відіотек, фонотек .</t>
  </si>
  <si>
    <t>Управління ЖКГ (Державна цільова програма радіаційного і соціального захисту населення м. Жовті Води на 2013-2022 роки)</t>
  </si>
  <si>
    <t xml:space="preserve">Відповідальні за виконання </t>
  </si>
  <si>
    <t>Проведення радіаційного обстеження на вміст радону та розроблення документації щодо протирадонового захисту приміщень житлових будинків, адміністративних будівель і споруд</t>
  </si>
  <si>
    <t>Джерела фінансування</t>
  </si>
  <si>
    <t>по роках</t>
  </si>
  <si>
    <t>Проведення робіт з інвентаризації стаціонарних джерел забруднення навколишнього природнього середовища (стаціонарні джерела викидів КП "Чисте місто")</t>
  </si>
  <si>
    <t>Покращення санітарного стану міста та безпечної життєдіяльності в місті</t>
  </si>
  <si>
    <t>Виконання вимог чинного законодавства</t>
  </si>
  <si>
    <t>Зниження впливу радіаційно небезпечних об'єктів на навколишнє природне середовище та населення регіону</t>
  </si>
  <si>
    <t xml:space="preserve">Придбання обладнання та машин для збору транспортування твердих побутових відходів. Придбання спецзасобів для полігону ТПВ (дезінфекція коліс сміттєвозів та контейнерів). </t>
  </si>
  <si>
    <t>Збирання та вивезення на захоронення ТПВ, забезпечуючи їх ізоляцію і санітарну надійність в епідеміологічному відношенні. Поліпшення стану навколишнього природного середовища міста.</t>
  </si>
  <si>
    <t>Екологічна освіта та інформування громадськості</t>
  </si>
  <si>
    <t xml:space="preserve">Проведення  інвентаризації  зелених  насаджень  та  виготовлення   паспортів                                                                                                                                                              </t>
  </si>
  <si>
    <t>1.1</t>
  </si>
  <si>
    <t>Управління ЖКГ/відділ освіти</t>
  </si>
  <si>
    <t>4.3</t>
  </si>
  <si>
    <t xml:space="preserve">Здійснення протирадонових заходів (герметизація підвалів, створення якісної системи вентиляції тощо) щодо приведення понаднормативних концентрацій радону в житлових, адміністративних будівлях, спорудах у відповідність з Нормами радіаційної безпеки України (НРБУ - 97), об'єкт "Протирадонові заходи в квартирах житлових будинків в м. Жовті Води. Квартири №8 та №9 по вул. Першотравнева, 2 (реконструкція)" </t>
  </si>
  <si>
    <t>Отримання інформації щодо вмісту радону в приміщеннях житлових будинках і спорудах, будинках приватного сектору міста, в адміністративних будівлях</t>
  </si>
  <si>
    <t>Поліпшення екологічного стану міста, зниження дозових навантажень на населення міста</t>
  </si>
  <si>
    <t>Створення "Ековідеолекторію" для учнівської молоді, що дасть змогу забезпечити участі учнів міста Жовтих Вод в обласних та всеукраїнських конкурсах "В об'єктиві натураліста", "Дивовижний світ природи"  та інших екологічних проектах та аккціях</t>
  </si>
  <si>
    <t xml:space="preserve">Заходи з озеленення міста: висадка дерев, кущів, створення газонів, знесення сухих, аварійних дерев. Санітарна обрізка крони дерев по м. Жовті Води   (УЖКГ - 46,7 тис. грн., відділ освіти - 7,384 тис. грн.)                            </t>
  </si>
  <si>
    <t>Зміни</t>
  </si>
  <si>
    <t>Перелік завдань і  заходів до комплексної програми  охорони навколишнього природного середовища м. Жовті Води на 2020-2022 роки (зміни)</t>
  </si>
  <si>
    <t>Орієнтовні обсяги фінансування за джерелами, тис.грн. (з урахуванням змін) на 2020 рік</t>
  </si>
  <si>
    <t xml:space="preserve">Приведення відділення функціональної діагностики та відділення відновлювального лікування державного закладу “Спеціалізована медико-санітарна частина № 9 Міністерства охорони здоров’я України” у відповідність із сучасними вимогами </t>
  </si>
  <si>
    <t>Орієнтовні обсяги фінансування за джерелами, тис.грн. у 2020 році</t>
  </si>
  <si>
    <t>Захист населення  від  факторів  радіаційного  забруднення  навколишнього 
природного середовища</t>
  </si>
  <si>
    <t>4.4.</t>
  </si>
  <si>
    <t xml:space="preserve">Послуга з розробки проектно-кошторисної документації  та виконання монтажно-ремонтних робіт з облаштування майданчиків для встановлення євроконтейнерів та контейнерів для збирання ТПВ </t>
  </si>
  <si>
    <t>Міський голова</t>
  </si>
  <si>
    <t>Дмитро ХАНІС</t>
  </si>
  <si>
    <t>Придбання контейнерів, євроконтейнерів для збирання та перевезення твердих побутових відходів</t>
  </si>
  <si>
    <t xml:space="preserve">Завдання Програми </t>
  </si>
  <si>
    <t xml:space="preserve">Назва заходу Програми
</t>
  </si>
  <si>
    <t>Покращення санітарного стану громади та безпечної життєдіяльності в ній</t>
  </si>
  <si>
    <t>Збільшення площі зелених насаджень, та зниження техногенного навантаження на мешканців громади збільшення кисневого балансу у навколишньому середовищі</t>
  </si>
  <si>
    <t>Збирання та вивезення на захоронення ТПВ, забезпечуючи їх ізоляцію і санітарну надійність в епідеміологічному відношенні. Поліпшення стану навколишнього природного середовища в громаді</t>
  </si>
  <si>
    <t>Управління ЖКГ Жовтоводської міської ради</t>
  </si>
  <si>
    <t xml:space="preserve"> Управління ЖКГ Жовтоводської міської ради</t>
  </si>
  <si>
    <t>Відділ освіти виконавчого комітету Жовтоводської міської ради</t>
  </si>
  <si>
    <t xml:space="preserve">Заходи з озеленення громади: висадка дерев, кущів, створення газонів, знесення сухих, аварійних дерев. Санітарна обрізка крони дерев </t>
  </si>
  <si>
    <t>Заходи з озеленення громади: придбання садженців</t>
  </si>
  <si>
    <t>Заходи з озеленення громади: спилювання та обрізка дерев</t>
  </si>
  <si>
    <t>Виконання заходів з озеленення, обрізка сухих та аварійних дерев</t>
  </si>
  <si>
    <t>Поліпшення системи захоронення твердих побутових відходів. Покращення стану довкілля та безпеки громади. Зменшення впливу відходів на довкілля шляхом збільшення відсотку їх перероблення та утилізації та безпечного їх зберігання в місцях видалення</t>
  </si>
  <si>
    <t>1.2</t>
  </si>
  <si>
    <t>1.3</t>
  </si>
  <si>
    <t>1.4</t>
  </si>
  <si>
    <t>1.5</t>
  </si>
  <si>
    <t>Місцевий бюджет</t>
  </si>
  <si>
    <t>Місцевий бюджет/Державний бюджет</t>
  </si>
  <si>
    <t>2.2</t>
  </si>
  <si>
    <t>2.4</t>
  </si>
  <si>
    <t>ПРОДОВЖЕННЯ ПРОГРАМИ</t>
  </si>
  <si>
    <t>Раціональне використання та зберігання відходів виробництва і побутових відходів</t>
  </si>
  <si>
    <t>Ядерна і радіацйна безпека</t>
  </si>
  <si>
    <t>3.1.</t>
  </si>
  <si>
    <t>Охорона атмосферного повітря</t>
  </si>
  <si>
    <t>4.1.</t>
  </si>
  <si>
    <t>Проведення 45 лабораторних досліджень (визначення вмісту ангідриду сірчистого інструментальним методом в атмосферному повітрі) на об'єктах житлово-цивільного та промислового або іншого призначення в Жовтоводській міській територіальній громаді</t>
  </si>
  <si>
    <t xml:space="preserve">Здійснення моніторингу об'єктів навколишнього природного середовища навколо об'єктів ДП "Схід ГЗК" (контроль рівня забруднення води, повітря та грунту і інше) спеціалізованими  лабораторіями 
</t>
  </si>
  <si>
    <t xml:space="preserve">Перелік завдань і  заходів Програми охорони навколишнього природного середовища по Жовтоводській міській територіальній громаді на 2026 - 2028 роки
</t>
  </si>
  <si>
    <t>Виготовлення проектної документації на будівництво другої черги полігону твердих побутових відходів з урахуванням будівництва сортувальної лінії</t>
  </si>
  <si>
    <t xml:space="preserve">Проведення радіаційного обстеження на вміст радону приміщень житлових будинків, адміністративних будівель і спору для захисту населення від факторів радіаційного забруднення навколишнього природного середовища </t>
  </si>
  <si>
    <t>Виготовлення проектної документації на здійснення рекультивації полігону твердих побутових відходів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</si>
</sst>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00"/>
  </numFmts>
  <fonts count="20" x14ac:knownFonts="1">
    <font>
      <sz val="10"/>
      <name val="Arial"/>
    </font>
    <font>
      <sz val="9"/>
      <name val="Arial Narrow"/>
      <family val="2"/>
      <charset val="204"/>
    </font>
    <font>
      <sz val="9"/>
      <name val="Arial"/>
      <family val="2"/>
      <charset val="204"/>
    </font>
    <font>
      <sz val="11"/>
      <name val="Times New Roman"/>
      <family val="1"/>
      <charset val="204"/>
    </font>
    <font>
      <sz val="11"/>
      <name val="Arial Narrow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1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right" wrapText="1"/>
    </xf>
    <xf numFmtId="0" fontId="2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6" fillId="0" borderId="2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165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>
      <alignment horizontal="justify" vertical="center" wrapText="1"/>
    </xf>
    <xf numFmtId="1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 applyProtection="1">
      <alignment horizontal="justify" vertical="center" wrapText="1"/>
      <protection locked="0"/>
    </xf>
    <xf numFmtId="166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19" fillId="0" borderId="1" xfId="0" applyNumberFormat="1" applyFont="1" applyFill="1" applyBorder="1" applyAlignment="1">
      <alignment horizontal="left" vertical="center" wrapText="1"/>
    </xf>
    <xf numFmtId="166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66" fontId="3" fillId="0" borderId="0" xfId="0" applyNumberFormat="1" applyFont="1" applyFill="1"/>
    <xf numFmtId="0" fontId="16" fillId="0" borderId="0" xfId="0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 applyProtection="1">
      <alignment horizontal="left" vertical="center" wrapText="1"/>
      <protection locked="0"/>
    </xf>
    <xf numFmtId="166" fontId="19" fillId="0" borderId="1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NumberFormat="1" applyFont="1" applyFill="1" applyBorder="1" applyAlignment="1">
      <alignment horizontal="justify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18" fillId="0" borderId="1" xfId="0" applyNumberFormat="1" applyFont="1" applyFill="1" applyBorder="1" applyAlignment="1" applyProtection="1">
      <alignment horizontal="left" vertical="top" wrapText="1"/>
      <protection locked="0"/>
    </xf>
    <xf numFmtId="0" fontId="18" fillId="0" borderId="1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top" wrapText="1"/>
    </xf>
    <xf numFmtId="0" fontId="18" fillId="0" borderId="5" xfId="0" applyNumberFormat="1" applyFont="1" applyFill="1" applyBorder="1" applyAlignment="1" applyProtection="1">
      <alignment horizontal="left" vertical="top" wrapText="1"/>
      <protection locked="0"/>
    </xf>
    <xf numFmtId="0" fontId="18" fillId="0" borderId="7" xfId="0" applyNumberFormat="1" applyFont="1" applyFill="1" applyBorder="1" applyAlignment="1" applyProtection="1">
      <alignment horizontal="left" vertical="top" wrapText="1"/>
      <protection locked="0"/>
    </xf>
    <xf numFmtId="0" fontId="19" fillId="0" borderId="2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16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28"/>
  <sheetViews>
    <sheetView tabSelected="1" view="pageBreakPreview" topLeftCell="A2" zoomScale="90" zoomScaleNormal="80" zoomScaleSheetLayoutView="90" workbookViewId="0">
      <pane xSplit="23580" topLeftCell="Z1"/>
      <selection activeCell="D17" sqref="D17"/>
      <selection pane="topRight" activeCell="AA11" sqref="AA11"/>
    </sheetView>
  </sheetViews>
  <sheetFormatPr defaultColWidth="8.85546875" defaultRowHeight="13.5" x14ac:dyDescent="0.25"/>
  <cols>
    <col min="1" max="1" width="4.7109375" style="4" customWidth="1"/>
    <col min="2" max="2" width="16.5703125" style="4" customWidth="1"/>
    <col min="3" max="3" width="5.42578125" style="2" customWidth="1"/>
    <col min="4" max="4" width="46" style="3" customWidth="1"/>
    <col min="5" max="5" width="23.140625" style="1" customWidth="1"/>
    <col min="6" max="6" width="16.85546875" style="45" customWidth="1"/>
    <col min="7" max="7" width="13" style="9" customWidth="1"/>
    <col min="8" max="9" width="12" style="9" customWidth="1"/>
    <col min="10" max="10" width="12.85546875" style="9" customWidth="1"/>
    <col min="11" max="11" width="44.85546875" style="1" customWidth="1"/>
    <col min="12" max="12" width="18.85546875" style="1" customWidth="1"/>
    <col min="13" max="16384" width="8.85546875" style="1"/>
  </cols>
  <sheetData>
    <row r="1" spans="1:14" ht="71.25" hidden="1" customHeight="1" x14ac:dyDescent="0.25">
      <c r="A1" s="5"/>
      <c r="B1" s="6"/>
      <c r="C1" s="6"/>
      <c r="D1" s="7"/>
      <c r="E1" s="31"/>
      <c r="G1" s="6"/>
      <c r="H1" s="134"/>
      <c r="I1" s="134"/>
      <c r="J1" s="134"/>
      <c r="K1" s="8" t="s">
        <v>12</v>
      </c>
    </row>
    <row r="2" spans="1:14" ht="14.25" customHeight="1" x14ac:dyDescent="0.25">
      <c r="A2" s="5"/>
      <c r="B2" s="6"/>
      <c r="C2" s="6"/>
      <c r="D2" s="7"/>
      <c r="E2" s="31"/>
      <c r="G2" s="6"/>
      <c r="H2" s="5"/>
      <c r="I2" s="5"/>
      <c r="J2" s="140" t="s">
        <v>96</v>
      </c>
      <c r="K2" s="141"/>
    </row>
    <row r="3" spans="1:14" ht="14.25" customHeight="1" x14ac:dyDescent="0.25">
      <c r="A3" s="5"/>
      <c r="B3" s="6"/>
      <c r="C3" s="6"/>
      <c r="D3" s="7"/>
      <c r="E3" s="31"/>
      <c r="G3" s="6"/>
      <c r="H3" s="5"/>
      <c r="I3" s="5"/>
      <c r="J3" s="78"/>
      <c r="K3" s="79"/>
    </row>
    <row r="4" spans="1:14" s="77" customFormat="1" ht="49.5" customHeight="1" x14ac:dyDescent="0.2">
      <c r="A4" s="136" t="s">
        <v>104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35.25" customHeight="1" x14ac:dyDescent="0.25">
      <c r="A5" s="138" t="s">
        <v>16</v>
      </c>
      <c r="B5" s="139" t="s">
        <v>76</v>
      </c>
      <c r="C5" s="142" t="s">
        <v>75</v>
      </c>
      <c r="D5" s="142"/>
      <c r="E5" s="138" t="s">
        <v>44</v>
      </c>
      <c r="F5" s="139" t="s">
        <v>46</v>
      </c>
      <c r="G5" s="135" t="s">
        <v>10</v>
      </c>
      <c r="H5" s="135"/>
      <c r="I5" s="135"/>
      <c r="J5" s="135"/>
      <c r="K5" s="138" t="s">
        <v>9</v>
      </c>
    </row>
    <row r="6" spans="1:14" ht="16.5" customHeight="1" x14ac:dyDescent="0.25">
      <c r="A6" s="138"/>
      <c r="B6" s="139"/>
      <c r="C6" s="142"/>
      <c r="D6" s="142"/>
      <c r="E6" s="138"/>
      <c r="F6" s="139"/>
      <c r="G6" s="135" t="s">
        <v>20</v>
      </c>
      <c r="H6" s="135" t="s">
        <v>47</v>
      </c>
      <c r="I6" s="135"/>
      <c r="J6" s="135"/>
      <c r="K6" s="138"/>
    </row>
    <row r="7" spans="1:14" ht="21" customHeight="1" x14ac:dyDescent="0.25">
      <c r="A7" s="138"/>
      <c r="B7" s="139"/>
      <c r="C7" s="142"/>
      <c r="D7" s="142"/>
      <c r="E7" s="138"/>
      <c r="F7" s="139"/>
      <c r="G7" s="135"/>
      <c r="H7" s="92">
        <v>2026</v>
      </c>
      <c r="I7" s="92">
        <v>2027</v>
      </c>
      <c r="J7" s="92">
        <v>2028</v>
      </c>
      <c r="K7" s="138"/>
    </row>
    <row r="8" spans="1:14" ht="15.75" customHeight="1" x14ac:dyDescent="0.25">
      <c r="A8" s="93" t="s">
        <v>3</v>
      </c>
      <c r="B8" s="94">
        <v>2</v>
      </c>
      <c r="C8" s="133">
        <v>3</v>
      </c>
      <c r="D8" s="133"/>
      <c r="E8" s="95">
        <v>4</v>
      </c>
      <c r="F8" s="96">
        <v>5</v>
      </c>
      <c r="G8" s="97">
        <v>6</v>
      </c>
      <c r="H8" s="97">
        <v>7</v>
      </c>
      <c r="I8" s="97">
        <v>8</v>
      </c>
      <c r="J8" s="97">
        <v>9</v>
      </c>
      <c r="K8" s="95">
        <v>10</v>
      </c>
    </row>
    <row r="9" spans="1:14" ht="60.75" customHeight="1" x14ac:dyDescent="0.3">
      <c r="A9" s="127">
        <v>1</v>
      </c>
      <c r="B9" s="127" t="s">
        <v>11</v>
      </c>
      <c r="C9" s="115" t="s">
        <v>56</v>
      </c>
      <c r="D9" s="98" t="s">
        <v>0</v>
      </c>
      <c r="E9" s="96" t="s">
        <v>80</v>
      </c>
      <c r="F9" s="99" t="s">
        <v>92</v>
      </c>
      <c r="G9" s="100">
        <f t="shared" ref="G9:G14" si="0">H9+I9+J9</f>
        <v>300</v>
      </c>
      <c r="H9" s="101">
        <v>100</v>
      </c>
      <c r="I9" s="101">
        <v>100</v>
      </c>
      <c r="J9" s="101">
        <v>100</v>
      </c>
      <c r="K9" s="102" t="s">
        <v>77</v>
      </c>
      <c r="L9" s="17"/>
      <c r="M9" s="16"/>
      <c r="N9" s="16"/>
    </row>
    <row r="10" spans="1:14" ht="50.25" customHeight="1" x14ac:dyDescent="0.3">
      <c r="A10" s="127"/>
      <c r="B10" s="127"/>
      <c r="C10" s="115" t="s">
        <v>88</v>
      </c>
      <c r="D10" s="103" t="s">
        <v>55</v>
      </c>
      <c r="E10" s="96" t="s">
        <v>80</v>
      </c>
      <c r="F10" s="99" t="s">
        <v>92</v>
      </c>
      <c r="G10" s="100">
        <f t="shared" si="0"/>
        <v>600</v>
      </c>
      <c r="H10" s="104">
        <v>200</v>
      </c>
      <c r="I10" s="104">
        <v>200</v>
      </c>
      <c r="J10" s="104">
        <v>200</v>
      </c>
      <c r="K10" s="102" t="s">
        <v>50</v>
      </c>
      <c r="L10" s="17"/>
      <c r="M10" s="16"/>
      <c r="N10" s="16"/>
    </row>
    <row r="11" spans="1:14" s="70" customFormat="1" ht="76.5" customHeight="1" x14ac:dyDescent="0.3">
      <c r="A11" s="127"/>
      <c r="B11" s="127"/>
      <c r="C11" s="115" t="s">
        <v>89</v>
      </c>
      <c r="D11" s="98" t="s">
        <v>83</v>
      </c>
      <c r="E11" s="96" t="s">
        <v>80</v>
      </c>
      <c r="F11" s="99" t="s">
        <v>92</v>
      </c>
      <c r="G11" s="100">
        <f t="shared" si="0"/>
        <v>300</v>
      </c>
      <c r="H11" s="101">
        <v>100</v>
      </c>
      <c r="I11" s="101">
        <v>100</v>
      </c>
      <c r="J11" s="101">
        <v>100</v>
      </c>
      <c r="K11" s="102" t="s">
        <v>78</v>
      </c>
      <c r="L11" s="68"/>
      <c r="M11" s="69"/>
      <c r="N11" s="69"/>
    </row>
    <row r="12" spans="1:14" s="76" customFormat="1" ht="79.5" hidden="1" customHeight="1" x14ac:dyDescent="0.3">
      <c r="A12" s="127"/>
      <c r="B12" s="127"/>
      <c r="C12" s="115" t="s">
        <v>90</v>
      </c>
      <c r="D12" s="98" t="s">
        <v>84</v>
      </c>
      <c r="E12" s="96" t="s">
        <v>82</v>
      </c>
      <c r="F12" s="99" t="s">
        <v>92</v>
      </c>
      <c r="G12" s="100">
        <f t="shared" si="0"/>
        <v>0</v>
      </c>
      <c r="H12" s="101">
        <v>0</v>
      </c>
      <c r="I12" s="101">
        <v>0</v>
      </c>
      <c r="J12" s="101">
        <v>0</v>
      </c>
      <c r="K12" s="102" t="s">
        <v>78</v>
      </c>
      <c r="L12" s="74"/>
      <c r="M12" s="75"/>
      <c r="N12" s="75"/>
    </row>
    <row r="13" spans="1:14" s="70" customFormat="1" ht="66.75" hidden="1" customHeight="1" x14ac:dyDescent="0.3">
      <c r="A13" s="127"/>
      <c r="B13" s="127"/>
      <c r="C13" s="115" t="s">
        <v>91</v>
      </c>
      <c r="D13" s="98" t="s">
        <v>85</v>
      </c>
      <c r="E13" s="96" t="s">
        <v>82</v>
      </c>
      <c r="F13" s="99" t="s">
        <v>92</v>
      </c>
      <c r="G13" s="100">
        <f t="shared" si="0"/>
        <v>0</v>
      </c>
      <c r="H13" s="101">
        <v>0</v>
      </c>
      <c r="I13" s="101">
        <v>0</v>
      </c>
      <c r="J13" s="101">
        <v>0</v>
      </c>
      <c r="K13" s="102" t="s">
        <v>86</v>
      </c>
      <c r="L13" s="68"/>
      <c r="M13" s="69"/>
      <c r="N13" s="69"/>
    </row>
    <row r="14" spans="1:14" ht="22.5" customHeight="1" x14ac:dyDescent="0.3">
      <c r="A14" s="127"/>
      <c r="B14" s="127"/>
      <c r="C14" s="124" t="s">
        <v>33</v>
      </c>
      <c r="D14" s="124"/>
      <c r="E14" s="105"/>
      <c r="F14" s="99"/>
      <c r="G14" s="100">
        <f t="shared" si="0"/>
        <v>1200</v>
      </c>
      <c r="H14" s="100">
        <f>SUM(H9:H13)</f>
        <v>400</v>
      </c>
      <c r="I14" s="100">
        <f>SUM(I9:I13)</f>
        <v>400</v>
      </c>
      <c r="J14" s="100">
        <f>SUM(J9:J13)</f>
        <v>400</v>
      </c>
      <c r="K14" s="102"/>
      <c r="L14" s="16"/>
      <c r="M14" s="16"/>
      <c r="N14" s="16"/>
    </row>
    <row r="15" spans="1:14" ht="126" customHeight="1" x14ac:dyDescent="0.3">
      <c r="A15" s="130">
        <v>2</v>
      </c>
      <c r="B15" s="130" t="s">
        <v>97</v>
      </c>
      <c r="C15" s="115" t="s">
        <v>34</v>
      </c>
      <c r="D15" s="106" t="s">
        <v>105</v>
      </c>
      <c r="E15" s="96" t="s">
        <v>81</v>
      </c>
      <c r="F15" s="99" t="s">
        <v>93</v>
      </c>
      <c r="G15" s="100">
        <f t="shared" ref="G15:G18" si="1">H15+I15+J15</f>
        <v>3300</v>
      </c>
      <c r="H15" s="104">
        <v>0</v>
      </c>
      <c r="I15" s="104">
        <v>3300</v>
      </c>
      <c r="J15" s="104">
        <v>0</v>
      </c>
      <c r="K15" s="107" t="s">
        <v>87</v>
      </c>
      <c r="L15" s="16"/>
      <c r="M15" s="16"/>
      <c r="N15" s="16"/>
    </row>
    <row r="16" spans="1:14" ht="128.25" customHeight="1" x14ac:dyDescent="0.3">
      <c r="A16" s="131"/>
      <c r="B16" s="131"/>
      <c r="C16" s="115" t="s">
        <v>94</v>
      </c>
      <c r="D16" s="106" t="s">
        <v>107</v>
      </c>
      <c r="E16" s="96" t="s">
        <v>81</v>
      </c>
      <c r="F16" s="99" t="s">
        <v>93</v>
      </c>
      <c r="G16" s="100">
        <f t="shared" si="1"/>
        <v>4680</v>
      </c>
      <c r="H16" s="104">
        <v>4680</v>
      </c>
      <c r="I16" s="104">
        <v>0</v>
      </c>
      <c r="J16" s="104">
        <v>0</v>
      </c>
      <c r="K16" s="107" t="s">
        <v>87</v>
      </c>
      <c r="L16" s="16"/>
      <c r="M16" s="16"/>
      <c r="N16" s="16"/>
    </row>
    <row r="17" spans="1:14" ht="89.25" customHeight="1" x14ac:dyDescent="0.3">
      <c r="A17" s="131"/>
      <c r="B17" s="131"/>
      <c r="C17" s="115" t="s">
        <v>36</v>
      </c>
      <c r="D17" s="98" t="s">
        <v>74</v>
      </c>
      <c r="E17" s="96" t="s">
        <v>81</v>
      </c>
      <c r="F17" s="99" t="s">
        <v>92</v>
      </c>
      <c r="G17" s="100">
        <f>H17+I17+J17</f>
        <v>550</v>
      </c>
      <c r="H17" s="101">
        <v>150</v>
      </c>
      <c r="I17" s="101">
        <v>200</v>
      </c>
      <c r="J17" s="101">
        <v>200</v>
      </c>
      <c r="K17" s="108" t="s">
        <v>79</v>
      </c>
      <c r="L17" s="16"/>
      <c r="M17" s="16"/>
      <c r="N17" s="16"/>
    </row>
    <row r="18" spans="1:14" ht="94.5" x14ac:dyDescent="0.3">
      <c r="A18" s="131"/>
      <c r="B18" s="131"/>
      <c r="C18" s="115" t="s">
        <v>95</v>
      </c>
      <c r="D18" s="98" t="s">
        <v>71</v>
      </c>
      <c r="E18" s="96" t="s">
        <v>81</v>
      </c>
      <c r="F18" s="99" t="s">
        <v>92</v>
      </c>
      <c r="G18" s="100">
        <f t="shared" si="1"/>
        <v>602</v>
      </c>
      <c r="H18" s="101">
        <v>202</v>
      </c>
      <c r="I18" s="101">
        <v>200</v>
      </c>
      <c r="J18" s="101">
        <v>200</v>
      </c>
      <c r="K18" s="108" t="s">
        <v>23</v>
      </c>
      <c r="L18" s="16"/>
      <c r="M18" s="16"/>
      <c r="N18" s="16"/>
    </row>
    <row r="19" spans="1:14" ht="18" customHeight="1" x14ac:dyDescent="0.3">
      <c r="A19" s="132"/>
      <c r="B19" s="132"/>
      <c r="C19" s="124" t="s">
        <v>4</v>
      </c>
      <c r="D19" s="124"/>
      <c r="E19" s="105"/>
      <c r="F19" s="99"/>
      <c r="G19" s="100">
        <f>H19+I19+J19</f>
        <v>9132</v>
      </c>
      <c r="H19" s="100">
        <f>SUM(H15:H18)</f>
        <v>5032</v>
      </c>
      <c r="I19" s="100">
        <f>SUM(I15:I18)</f>
        <v>3700</v>
      </c>
      <c r="J19" s="100">
        <f>SUM(J15:J18)</f>
        <v>400</v>
      </c>
      <c r="K19" s="107"/>
      <c r="L19" s="18"/>
      <c r="M19" s="16"/>
      <c r="N19" s="16"/>
    </row>
    <row r="20" spans="1:14" ht="117.75" customHeight="1" x14ac:dyDescent="0.3">
      <c r="A20" s="127">
        <v>3</v>
      </c>
      <c r="B20" s="127" t="s">
        <v>98</v>
      </c>
      <c r="C20" s="118" t="s">
        <v>99</v>
      </c>
      <c r="D20" s="119" t="s">
        <v>45</v>
      </c>
      <c r="E20" s="120" t="s">
        <v>81</v>
      </c>
      <c r="F20" s="121" t="s">
        <v>92</v>
      </c>
      <c r="G20" s="122">
        <f>H20+I20+J20</f>
        <v>60</v>
      </c>
      <c r="H20" s="117">
        <v>20</v>
      </c>
      <c r="I20" s="117">
        <v>20</v>
      </c>
      <c r="J20" s="117">
        <v>20</v>
      </c>
      <c r="K20" s="98" t="s">
        <v>106</v>
      </c>
      <c r="L20" s="114"/>
      <c r="M20" s="16"/>
      <c r="N20" s="16"/>
    </row>
    <row r="21" spans="1:14" ht="18" customHeight="1" x14ac:dyDescent="0.3">
      <c r="A21" s="127"/>
      <c r="B21" s="127"/>
      <c r="C21" s="124" t="s">
        <v>41</v>
      </c>
      <c r="D21" s="124"/>
      <c r="E21" s="105"/>
      <c r="F21" s="99"/>
      <c r="G21" s="109">
        <f>G20</f>
        <v>60</v>
      </c>
      <c r="H21" s="109">
        <f>H20</f>
        <v>20</v>
      </c>
      <c r="I21" s="109">
        <f>I20</f>
        <v>20</v>
      </c>
      <c r="J21" s="109">
        <f>J20</f>
        <v>20</v>
      </c>
      <c r="K21" s="95"/>
      <c r="L21" s="16"/>
      <c r="M21" s="16"/>
      <c r="N21" s="16"/>
    </row>
    <row r="22" spans="1:14" ht="124.5" customHeight="1" x14ac:dyDescent="0.3">
      <c r="A22" s="110">
        <v>4</v>
      </c>
      <c r="B22" s="110" t="s">
        <v>100</v>
      </c>
      <c r="C22" s="116" t="s">
        <v>101</v>
      </c>
      <c r="D22" s="106" t="s">
        <v>103</v>
      </c>
      <c r="E22" s="97" t="s">
        <v>80</v>
      </c>
      <c r="F22" s="99" t="s">
        <v>92</v>
      </c>
      <c r="G22" s="109">
        <f>H22+I22+J22</f>
        <v>60</v>
      </c>
      <c r="H22" s="101">
        <v>20</v>
      </c>
      <c r="I22" s="101">
        <v>20</v>
      </c>
      <c r="J22" s="101">
        <v>20</v>
      </c>
      <c r="K22" s="98" t="s">
        <v>102</v>
      </c>
      <c r="L22" s="16"/>
      <c r="M22" s="16"/>
      <c r="N22" s="16"/>
    </row>
    <row r="23" spans="1:14" ht="18" customHeight="1" x14ac:dyDescent="0.3">
      <c r="A23" s="110"/>
      <c r="B23" s="110"/>
      <c r="C23" s="128" t="s">
        <v>5</v>
      </c>
      <c r="D23" s="129"/>
      <c r="E23" s="97"/>
      <c r="F23" s="99"/>
      <c r="G23" s="109">
        <f>G22</f>
        <v>60</v>
      </c>
      <c r="H23" s="109">
        <f>H22</f>
        <v>20</v>
      </c>
      <c r="I23" s="109">
        <f>I22</f>
        <v>20</v>
      </c>
      <c r="J23" s="109">
        <f>J22</f>
        <v>20</v>
      </c>
      <c r="K23" s="95"/>
      <c r="L23" s="16"/>
      <c r="M23" s="16"/>
      <c r="N23" s="16"/>
    </row>
    <row r="24" spans="1:14" ht="24.75" customHeight="1" x14ac:dyDescent="0.3">
      <c r="A24" s="125" t="s">
        <v>7</v>
      </c>
      <c r="B24" s="125"/>
      <c r="C24" s="125"/>
      <c r="D24" s="125"/>
      <c r="E24" s="111"/>
      <c r="F24" s="92"/>
      <c r="G24" s="100">
        <f>G14+G19+G21+G23</f>
        <v>10452</v>
      </c>
      <c r="H24" s="100">
        <f>H14+H19+H21+H23</f>
        <v>5472</v>
      </c>
      <c r="I24" s="100">
        <f>I14+I19+I21+I23</f>
        <v>4140</v>
      </c>
      <c r="J24" s="100">
        <f>J14+J19+J21+J23</f>
        <v>840</v>
      </c>
      <c r="K24" s="112"/>
      <c r="L24" s="91"/>
      <c r="M24" s="16"/>
      <c r="N24" s="16"/>
    </row>
    <row r="25" spans="1:14" ht="69.75" customHeight="1" x14ac:dyDescent="0.3">
      <c r="A25" s="82"/>
      <c r="B25" s="82"/>
      <c r="C25" s="82"/>
      <c r="D25" s="82"/>
      <c r="E25" s="80"/>
      <c r="F25" s="83"/>
      <c r="G25" s="84"/>
      <c r="H25" s="85"/>
      <c r="I25" s="85"/>
      <c r="J25" s="85"/>
      <c r="K25" s="81"/>
      <c r="L25" s="16"/>
      <c r="M25" s="16"/>
      <c r="N25" s="16"/>
    </row>
    <row r="26" spans="1:14" ht="28.5" customHeight="1" x14ac:dyDescent="0.3">
      <c r="A26" s="86"/>
      <c r="B26" s="86"/>
      <c r="C26" s="86"/>
      <c r="D26" s="86" t="s">
        <v>72</v>
      </c>
      <c r="E26" s="87"/>
      <c r="F26" s="81"/>
      <c r="G26" s="88"/>
      <c r="H26" s="89"/>
      <c r="I26" s="126" t="s">
        <v>73</v>
      </c>
      <c r="J26" s="126"/>
      <c r="K26" s="81"/>
      <c r="L26" s="16"/>
      <c r="M26" s="16"/>
      <c r="N26" s="16"/>
    </row>
    <row r="27" spans="1:14" ht="27" customHeight="1" x14ac:dyDescent="0.3">
      <c r="A27" s="123"/>
      <c r="B27" s="123"/>
      <c r="C27" s="123"/>
      <c r="D27" s="90"/>
      <c r="E27" s="90"/>
      <c r="F27" s="81"/>
      <c r="G27" s="90"/>
      <c r="H27" s="123"/>
      <c r="I27" s="123"/>
      <c r="J27" s="123"/>
      <c r="K27" s="90"/>
      <c r="L27" s="16"/>
      <c r="M27" s="16"/>
      <c r="N27" s="16"/>
    </row>
    <row r="28" spans="1:14" ht="16.5" x14ac:dyDescent="0.3">
      <c r="A28" s="11"/>
      <c r="B28" s="11"/>
      <c r="C28" s="12"/>
      <c r="D28" s="13"/>
      <c r="E28" s="10"/>
      <c r="F28" s="47"/>
      <c r="G28" s="14"/>
      <c r="H28" s="14"/>
      <c r="I28" s="113"/>
      <c r="J28" s="14"/>
      <c r="K28" s="10"/>
      <c r="L28" s="16"/>
      <c r="M28" s="16"/>
      <c r="N28" s="16"/>
    </row>
  </sheetData>
  <mergeCells count="27">
    <mergeCell ref="H1:J1"/>
    <mergeCell ref="G5:J5"/>
    <mergeCell ref="G6:G7"/>
    <mergeCell ref="H6:J6"/>
    <mergeCell ref="A4:K4"/>
    <mergeCell ref="A5:A7"/>
    <mergeCell ref="K5:K7"/>
    <mergeCell ref="F5:F7"/>
    <mergeCell ref="B5:B7"/>
    <mergeCell ref="E5:E7"/>
    <mergeCell ref="J2:K2"/>
    <mergeCell ref="C5:D7"/>
    <mergeCell ref="A15:A19"/>
    <mergeCell ref="B9:B14"/>
    <mergeCell ref="C8:D8"/>
    <mergeCell ref="C19:D19"/>
    <mergeCell ref="C14:D14"/>
    <mergeCell ref="A9:A14"/>
    <mergeCell ref="B15:B19"/>
    <mergeCell ref="H27:J27"/>
    <mergeCell ref="C21:D21"/>
    <mergeCell ref="A24:D24"/>
    <mergeCell ref="A27:C27"/>
    <mergeCell ref="I26:J26"/>
    <mergeCell ref="A20:A21"/>
    <mergeCell ref="C23:D23"/>
    <mergeCell ref="B20:B21"/>
  </mergeCells>
  <phoneticPr fontId="0" type="noConversion"/>
  <printOptions horizontalCentered="1"/>
  <pageMargins left="0.59055118110236227" right="0.39370078740157483" top="0.98425196850393704" bottom="0.27559055118110237" header="0.19685039370078741" footer="0.19685039370078741"/>
  <pageSetup paperSize="9" scale="67" fitToHeight="2" orientation="landscape" r:id="rId1"/>
  <headerFooter alignWithMargins="0"/>
  <rowBreaks count="1" manualBreakCount="1"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90" zoomScaleNormal="90" zoomScaleSheetLayoutView="80" workbookViewId="0">
      <pane xSplit="23460" topLeftCell="Z1"/>
      <selection activeCell="M1" sqref="M1"/>
      <selection pane="topRight" activeCell="AA11" sqref="AA11"/>
    </sheetView>
  </sheetViews>
  <sheetFormatPr defaultColWidth="8.85546875" defaultRowHeight="13.5" x14ac:dyDescent="0.25"/>
  <cols>
    <col min="1" max="1" width="4.7109375" style="4" customWidth="1"/>
    <col min="2" max="2" width="15" style="4" customWidth="1"/>
    <col min="3" max="3" width="5.42578125" style="2" customWidth="1"/>
    <col min="4" max="4" width="48" style="3" customWidth="1"/>
    <col min="5" max="5" width="19" style="1" customWidth="1"/>
    <col min="6" max="6" width="16.85546875" style="45" customWidth="1"/>
    <col min="7" max="7" width="14.42578125" style="9" hidden="1" customWidth="1"/>
    <col min="8" max="8" width="19.7109375" style="9" customWidth="1"/>
    <col min="9" max="9" width="10" style="9" hidden="1" customWidth="1"/>
    <col min="10" max="10" width="10.140625" style="9" hidden="1" customWidth="1"/>
    <col min="11" max="11" width="12.85546875" style="9" customWidth="1"/>
    <col min="12" max="12" width="19.42578125" style="9" customWidth="1"/>
    <col min="13" max="13" width="36.42578125" style="1" customWidth="1"/>
    <col min="14" max="14" width="18.85546875" style="1" customWidth="1"/>
    <col min="15" max="16384" width="8.85546875" style="1"/>
  </cols>
  <sheetData>
    <row r="1" spans="1:16" ht="71.25" customHeight="1" x14ac:dyDescent="0.25">
      <c r="A1" s="5"/>
      <c r="B1" s="6"/>
      <c r="C1" s="6"/>
      <c r="D1" s="7"/>
      <c r="E1" s="31"/>
      <c r="G1" s="6"/>
      <c r="H1" s="134"/>
      <c r="I1" s="134"/>
      <c r="J1" s="134"/>
      <c r="K1" s="5"/>
      <c r="L1" s="5"/>
      <c r="M1" s="8" t="s">
        <v>12</v>
      </c>
    </row>
    <row r="2" spans="1:16" ht="12" customHeight="1" x14ac:dyDescent="0.25">
      <c r="A2" s="5"/>
      <c r="B2" s="6"/>
      <c r="C2" s="6"/>
      <c r="D2" s="7"/>
      <c r="E2" s="31"/>
      <c r="G2" s="6"/>
      <c r="H2" s="5"/>
      <c r="I2" s="5"/>
      <c r="J2" s="5"/>
      <c r="K2" s="5"/>
      <c r="L2" s="5"/>
      <c r="M2" s="15"/>
    </row>
    <row r="3" spans="1:16" x14ac:dyDescent="0.25">
      <c r="A3" s="152" t="s">
        <v>65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6" ht="18" customHeight="1" x14ac:dyDescent="0.25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</row>
    <row r="5" spans="1:16" ht="45" customHeight="1" x14ac:dyDescent="0.25">
      <c r="A5" s="144" t="s">
        <v>16</v>
      </c>
      <c r="B5" s="148" t="s">
        <v>25</v>
      </c>
      <c r="C5" s="153" t="s">
        <v>19</v>
      </c>
      <c r="D5" s="153"/>
      <c r="E5" s="144" t="s">
        <v>44</v>
      </c>
      <c r="F5" s="148" t="s">
        <v>46</v>
      </c>
      <c r="G5" s="154" t="s">
        <v>68</v>
      </c>
      <c r="H5" s="155"/>
      <c r="I5" s="155"/>
      <c r="J5" s="156"/>
      <c r="K5" s="145" t="s">
        <v>64</v>
      </c>
      <c r="L5" s="145" t="s">
        <v>66</v>
      </c>
      <c r="M5" s="144" t="s">
        <v>9</v>
      </c>
    </row>
    <row r="6" spans="1:16" ht="16.5" customHeight="1" x14ac:dyDescent="0.25">
      <c r="A6" s="144"/>
      <c r="B6" s="148"/>
      <c r="C6" s="153"/>
      <c r="D6" s="153"/>
      <c r="E6" s="144"/>
      <c r="F6" s="148"/>
      <c r="G6" s="157"/>
      <c r="H6" s="158"/>
      <c r="I6" s="158"/>
      <c r="J6" s="159"/>
      <c r="K6" s="146"/>
      <c r="L6" s="146"/>
      <c r="M6" s="144"/>
    </row>
    <row r="7" spans="1:16" ht="21" customHeight="1" x14ac:dyDescent="0.25">
      <c r="A7" s="144"/>
      <c r="B7" s="148"/>
      <c r="C7" s="153"/>
      <c r="D7" s="153"/>
      <c r="E7" s="144"/>
      <c r="F7" s="148"/>
      <c r="G7" s="160"/>
      <c r="H7" s="161"/>
      <c r="I7" s="161"/>
      <c r="J7" s="162"/>
      <c r="K7" s="147"/>
      <c r="L7" s="147"/>
      <c r="M7" s="144"/>
    </row>
    <row r="8" spans="1:16" ht="15.75" customHeight="1" x14ac:dyDescent="0.25">
      <c r="A8" s="52" t="s">
        <v>3</v>
      </c>
      <c r="B8" s="30">
        <v>2</v>
      </c>
      <c r="C8" s="148">
        <v>3</v>
      </c>
      <c r="D8" s="148"/>
      <c r="E8" s="27">
        <v>4</v>
      </c>
      <c r="F8" s="29">
        <v>5</v>
      </c>
      <c r="G8" s="53">
        <v>6</v>
      </c>
      <c r="H8" s="53">
        <v>7</v>
      </c>
      <c r="I8" s="53">
        <v>8</v>
      </c>
      <c r="J8" s="53">
        <v>9</v>
      </c>
      <c r="K8" s="53"/>
      <c r="L8" s="53"/>
      <c r="M8" s="27">
        <v>10</v>
      </c>
    </row>
    <row r="9" spans="1:16" ht="48.75" customHeight="1" x14ac:dyDescent="0.3">
      <c r="A9" s="143">
        <v>1</v>
      </c>
      <c r="B9" s="149" t="s">
        <v>32</v>
      </c>
      <c r="C9" s="36" t="s">
        <v>56</v>
      </c>
      <c r="D9" s="37" t="s">
        <v>48</v>
      </c>
      <c r="E9" s="29" t="s">
        <v>29</v>
      </c>
      <c r="F9" s="20" t="s">
        <v>31</v>
      </c>
      <c r="G9" s="56">
        <f>H9+I9+J9</f>
        <v>20</v>
      </c>
      <c r="H9" s="54">
        <v>20</v>
      </c>
      <c r="I9" s="54">
        <v>0</v>
      </c>
      <c r="J9" s="54">
        <v>0</v>
      </c>
      <c r="K9" s="54"/>
      <c r="L9" s="54">
        <f>H9</f>
        <v>20</v>
      </c>
      <c r="M9" s="48" t="s">
        <v>1</v>
      </c>
      <c r="N9" s="16"/>
      <c r="O9" s="16"/>
      <c r="P9" s="16"/>
    </row>
    <row r="10" spans="1:16" ht="19.5" customHeight="1" x14ac:dyDescent="0.3">
      <c r="A10" s="143"/>
      <c r="B10" s="150"/>
      <c r="C10" s="151" t="s">
        <v>33</v>
      </c>
      <c r="D10" s="151"/>
      <c r="E10" s="29"/>
      <c r="F10" s="20"/>
      <c r="G10" s="55">
        <f>G9</f>
        <v>20</v>
      </c>
      <c r="H10" s="55">
        <f>H9</f>
        <v>20</v>
      </c>
      <c r="I10" s="55">
        <f>I9</f>
        <v>0</v>
      </c>
      <c r="J10" s="55">
        <f>J9</f>
        <v>0</v>
      </c>
      <c r="K10" s="55"/>
      <c r="L10" s="55">
        <f>L9</f>
        <v>20</v>
      </c>
      <c r="M10" s="37"/>
      <c r="N10" s="16"/>
      <c r="O10" s="16"/>
      <c r="P10" s="16"/>
    </row>
    <row r="11" spans="1:16" ht="37.5" customHeight="1" x14ac:dyDescent="0.3">
      <c r="A11" s="149">
        <v>2</v>
      </c>
      <c r="B11" s="149" t="s">
        <v>11</v>
      </c>
      <c r="C11" s="36" t="s">
        <v>34</v>
      </c>
      <c r="D11" s="38" t="s">
        <v>0</v>
      </c>
      <c r="E11" s="32" t="s">
        <v>27</v>
      </c>
      <c r="F11" s="20" t="s">
        <v>31</v>
      </c>
      <c r="G11" s="56">
        <f t="shared" ref="G11:G23" si="0">H11+I11+J11</f>
        <v>150</v>
      </c>
      <c r="H11" s="57">
        <v>50</v>
      </c>
      <c r="I11" s="57">
        <v>50</v>
      </c>
      <c r="J11" s="57">
        <v>50</v>
      </c>
      <c r="K11" s="71"/>
      <c r="L11" s="71">
        <f>H11</f>
        <v>50</v>
      </c>
      <c r="M11" s="49" t="s">
        <v>49</v>
      </c>
      <c r="N11" s="17"/>
      <c r="O11" s="16"/>
      <c r="P11" s="16"/>
    </row>
    <row r="12" spans="1:16" ht="30" customHeight="1" x14ac:dyDescent="0.3">
      <c r="A12" s="163"/>
      <c r="B12" s="163"/>
      <c r="C12" s="36" t="s">
        <v>35</v>
      </c>
      <c r="D12" s="39" t="s">
        <v>55</v>
      </c>
      <c r="E12" s="32" t="s">
        <v>27</v>
      </c>
      <c r="F12" s="20" t="s">
        <v>31</v>
      </c>
      <c r="G12" s="56">
        <f t="shared" si="0"/>
        <v>300</v>
      </c>
      <c r="H12" s="58">
        <v>100</v>
      </c>
      <c r="I12" s="58">
        <v>100</v>
      </c>
      <c r="J12" s="58">
        <v>100</v>
      </c>
      <c r="K12" s="72">
        <v>-100</v>
      </c>
      <c r="L12" s="72">
        <f>H12+K12</f>
        <v>0</v>
      </c>
      <c r="M12" s="49" t="s">
        <v>50</v>
      </c>
      <c r="N12" s="17"/>
      <c r="O12" s="16"/>
      <c r="P12" s="16"/>
    </row>
    <row r="13" spans="1:16" s="70" customFormat="1" ht="59.25" customHeight="1" x14ac:dyDescent="0.3">
      <c r="A13" s="163"/>
      <c r="B13" s="163"/>
      <c r="C13" s="63" t="s">
        <v>36</v>
      </c>
      <c r="D13" s="64" t="s">
        <v>63</v>
      </c>
      <c r="E13" s="65" t="s">
        <v>57</v>
      </c>
      <c r="F13" s="66" t="s">
        <v>31</v>
      </c>
      <c r="G13" s="67">
        <f t="shared" si="0"/>
        <v>254.084</v>
      </c>
      <c r="H13" s="60">
        <f>49.7+7.384-3</f>
        <v>54.084000000000003</v>
      </c>
      <c r="I13" s="60">
        <v>100</v>
      </c>
      <c r="J13" s="60">
        <v>100</v>
      </c>
      <c r="K13" s="73">
        <v>-25.067</v>
      </c>
      <c r="L13" s="72">
        <f>H13+K13</f>
        <v>29.017000000000003</v>
      </c>
      <c r="M13" s="61" t="s">
        <v>13</v>
      </c>
      <c r="N13" s="68"/>
      <c r="O13" s="69"/>
      <c r="P13" s="69"/>
    </row>
    <row r="14" spans="1:16" ht="22.5" customHeight="1" x14ac:dyDescent="0.3">
      <c r="A14" s="150"/>
      <c r="B14" s="150"/>
      <c r="C14" s="151" t="s">
        <v>4</v>
      </c>
      <c r="D14" s="151"/>
      <c r="E14" s="28"/>
      <c r="F14" s="20"/>
      <c r="G14" s="56">
        <f t="shared" si="0"/>
        <v>704.08400000000006</v>
      </c>
      <c r="H14" s="56">
        <f>H11+H12+H13</f>
        <v>204.084</v>
      </c>
      <c r="I14" s="56">
        <f>I11+I12+I13</f>
        <v>250</v>
      </c>
      <c r="J14" s="56">
        <f>J11+J12+J13</f>
        <v>250</v>
      </c>
      <c r="K14" s="56"/>
      <c r="L14" s="56">
        <f>L11+L12+L13</f>
        <v>79.016999999999996</v>
      </c>
      <c r="M14" s="50"/>
      <c r="N14" s="16"/>
      <c r="O14" s="16"/>
      <c r="P14" s="16"/>
    </row>
    <row r="15" spans="1:16" ht="49.5" customHeight="1" x14ac:dyDescent="0.3">
      <c r="A15" s="143">
        <v>3</v>
      </c>
      <c r="B15" s="149" t="s">
        <v>17</v>
      </c>
      <c r="C15" s="36" t="s">
        <v>37</v>
      </c>
      <c r="D15" s="40" t="s">
        <v>21</v>
      </c>
      <c r="E15" s="32" t="s">
        <v>28</v>
      </c>
      <c r="F15" s="20" t="s">
        <v>31</v>
      </c>
      <c r="G15" s="56">
        <f t="shared" si="0"/>
        <v>500</v>
      </c>
      <c r="H15" s="58">
        <v>0</v>
      </c>
      <c r="I15" s="58">
        <v>500</v>
      </c>
      <c r="J15" s="58">
        <v>0</v>
      </c>
      <c r="K15" s="72"/>
      <c r="L15" s="72">
        <v>0</v>
      </c>
      <c r="M15" s="51" t="s">
        <v>51</v>
      </c>
      <c r="N15" s="16"/>
      <c r="O15" s="16"/>
      <c r="P15" s="16"/>
    </row>
    <row r="16" spans="1:16" ht="69" customHeight="1" x14ac:dyDescent="0.3">
      <c r="A16" s="143"/>
      <c r="B16" s="163"/>
      <c r="C16" s="36" t="s">
        <v>38</v>
      </c>
      <c r="D16" s="38" t="s">
        <v>52</v>
      </c>
      <c r="E16" s="32" t="s">
        <v>22</v>
      </c>
      <c r="F16" s="20" t="s">
        <v>31</v>
      </c>
      <c r="G16" s="56">
        <f t="shared" si="0"/>
        <v>20</v>
      </c>
      <c r="H16" s="57">
        <v>0</v>
      </c>
      <c r="I16" s="57">
        <v>10</v>
      </c>
      <c r="J16" s="57">
        <v>10</v>
      </c>
      <c r="K16" s="71"/>
      <c r="L16" s="71">
        <v>0</v>
      </c>
      <c r="M16" s="38" t="s">
        <v>53</v>
      </c>
      <c r="N16" s="16"/>
      <c r="O16" s="16"/>
      <c r="P16" s="16"/>
    </row>
    <row r="17" spans="1:16" ht="69.75" customHeight="1" x14ac:dyDescent="0.3">
      <c r="A17" s="143"/>
      <c r="B17" s="163"/>
      <c r="C17" s="36" t="s">
        <v>39</v>
      </c>
      <c r="D17" s="38" t="s">
        <v>18</v>
      </c>
      <c r="E17" s="32" t="s">
        <v>28</v>
      </c>
      <c r="F17" s="20" t="s">
        <v>31</v>
      </c>
      <c r="G17" s="56">
        <f t="shared" si="0"/>
        <v>200</v>
      </c>
      <c r="H17" s="57">
        <v>0</v>
      </c>
      <c r="I17" s="57">
        <v>100</v>
      </c>
      <c r="J17" s="57">
        <v>100</v>
      </c>
      <c r="K17" s="71"/>
      <c r="L17" s="71">
        <v>0</v>
      </c>
      <c r="M17" s="38" t="s">
        <v>53</v>
      </c>
      <c r="N17" s="16"/>
      <c r="O17" s="16"/>
      <c r="P17" s="16"/>
    </row>
    <row r="18" spans="1:16" ht="60" customHeight="1" x14ac:dyDescent="0.3">
      <c r="A18" s="143"/>
      <c r="B18" s="163"/>
      <c r="C18" s="36" t="s">
        <v>40</v>
      </c>
      <c r="D18" s="38" t="s">
        <v>30</v>
      </c>
      <c r="E18" s="32" t="s">
        <v>28</v>
      </c>
      <c r="F18" s="20" t="s">
        <v>31</v>
      </c>
      <c r="G18" s="56">
        <f t="shared" si="0"/>
        <v>130</v>
      </c>
      <c r="H18" s="57">
        <v>30</v>
      </c>
      <c r="I18" s="57">
        <v>50</v>
      </c>
      <c r="J18" s="57">
        <v>50</v>
      </c>
      <c r="K18" s="71">
        <f>-6.723</f>
        <v>-6.7229999999999999</v>
      </c>
      <c r="L18" s="71">
        <f>H18+K18</f>
        <v>23.277000000000001</v>
      </c>
      <c r="M18" s="38" t="s">
        <v>23</v>
      </c>
      <c r="N18" s="16"/>
      <c r="O18" s="16"/>
      <c r="P18" s="16"/>
    </row>
    <row r="19" spans="1:16" ht="18" customHeight="1" x14ac:dyDescent="0.3">
      <c r="A19" s="143"/>
      <c r="B19" s="163"/>
      <c r="C19" s="151" t="s">
        <v>41</v>
      </c>
      <c r="D19" s="151"/>
      <c r="E19" s="28"/>
      <c r="F19" s="20"/>
      <c r="G19" s="56">
        <f t="shared" si="0"/>
        <v>850</v>
      </c>
      <c r="H19" s="56">
        <f>H15+H16+H17+H18</f>
        <v>30</v>
      </c>
      <c r="I19" s="56">
        <f>I15+I16+I17+I18</f>
        <v>660</v>
      </c>
      <c r="J19" s="56">
        <f>J15+J16+J17+J18</f>
        <v>160</v>
      </c>
      <c r="K19" s="56"/>
      <c r="L19" s="56">
        <f>L15+L18</f>
        <v>23.277000000000001</v>
      </c>
      <c r="M19" s="48"/>
      <c r="N19" s="18"/>
      <c r="O19" s="16"/>
      <c r="P19" s="16"/>
    </row>
    <row r="20" spans="1:16" ht="57" customHeight="1" x14ac:dyDescent="0.3">
      <c r="A20" s="143">
        <v>4</v>
      </c>
      <c r="B20" s="143" t="s">
        <v>2</v>
      </c>
      <c r="C20" s="41" t="s">
        <v>8</v>
      </c>
      <c r="D20" s="42" t="s">
        <v>45</v>
      </c>
      <c r="E20" s="169" t="s">
        <v>43</v>
      </c>
      <c r="F20" s="20" t="s">
        <v>31</v>
      </c>
      <c r="G20" s="59">
        <f t="shared" si="0"/>
        <v>30</v>
      </c>
      <c r="H20" s="57">
        <v>0</v>
      </c>
      <c r="I20" s="57">
        <v>15</v>
      </c>
      <c r="J20" s="57">
        <v>15</v>
      </c>
      <c r="K20" s="71"/>
      <c r="L20" s="71">
        <v>0</v>
      </c>
      <c r="M20" s="51" t="s">
        <v>60</v>
      </c>
      <c r="N20" s="16"/>
      <c r="O20" s="16"/>
      <c r="P20" s="16"/>
    </row>
    <row r="21" spans="1:16" ht="48.75" customHeight="1" x14ac:dyDescent="0.3">
      <c r="A21" s="143"/>
      <c r="B21" s="143"/>
      <c r="C21" s="41" t="s">
        <v>14</v>
      </c>
      <c r="D21" s="43" t="s">
        <v>26</v>
      </c>
      <c r="E21" s="170"/>
      <c r="F21" s="20" t="s">
        <v>31</v>
      </c>
      <c r="G21" s="59">
        <f t="shared" si="0"/>
        <v>400</v>
      </c>
      <c r="H21" s="57">
        <v>0</v>
      </c>
      <c r="I21" s="57">
        <v>200</v>
      </c>
      <c r="J21" s="57">
        <v>200</v>
      </c>
      <c r="K21" s="71"/>
      <c r="L21" s="71">
        <v>0</v>
      </c>
      <c r="M21" s="49" t="s">
        <v>61</v>
      </c>
      <c r="N21" s="16"/>
      <c r="O21" s="16"/>
      <c r="P21" s="16"/>
    </row>
    <row r="22" spans="1:16" ht="101.25" customHeight="1" x14ac:dyDescent="0.3">
      <c r="A22" s="143"/>
      <c r="B22" s="143"/>
      <c r="C22" s="41" t="s">
        <v>58</v>
      </c>
      <c r="D22" s="43" t="s">
        <v>59</v>
      </c>
      <c r="E22" s="170"/>
      <c r="F22" s="20" t="s">
        <v>31</v>
      </c>
      <c r="G22" s="59">
        <f t="shared" si="0"/>
        <v>70</v>
      </c>
      <c r="H22" s="57">
        <v>70</v>
      </c>
      <c r="I22" s="57">
        <v>0</v>
      </c>
      <c r="J22" s="57">
        <v>0</v>
      </c>
      <c r="K22" s="71">
        <v>-1.472</v>
      </c>
      <c r="L22" s="71">
        <f>H22+K22</f>
        <v>68.528000000000006</v>
      </c>
      <c r="M22" s="49" t="s">
        <v>61</v>
      </c>
      <c r="N22" s="16"/>
      <c r="O22" s="16"/>
      <c r="P22" s="16"/>
    </row>
    <row r="23" spans="1:16" ht="72" customHeight="1" x14ac:dyDescent="0.3">
      <c r="A23" s="143"/>
      <c r="B23" s="143"/>
      <c r="C23" s="41" t="s">
        <v>70</v>
      </c>
      <c r="D23" s="44" t="s">
        <v>67</v>
      </c>
      <c r="E23" s="171"/>
      <c r="F23" s="20" t="s">
        <v>31</v>
      </c>
      <c r="G23" s="62">
        <f t="shared" si="0"/>
        <v>3</v>
      </c>
      <c r="H23" s="60">
        <v>3</v>
      </c>
      <c r="I23" s="60">
        <v>0</v>
      </c>
      <c r="J23" s="60">
        <v>0</v>
      </c>
      <c r="K23" s="60">
        <v>133.262</v>
      </c>
      <c r="L23" s="60">
        <f>H23+K23</f>
        <v>136.262</v>
      </c>
      <c r="M23" s="49" t="s">
        <v>69</v>
      </c>
      <c r="N23" s="16"/>
      <c r="O23" s="16"/>
      <c r="P23" s="16"/>
    </row>
    <row r="24" spans="1:16" ht="16.5" x14ac:dyDescent="0.3">
      <c r="A24" s="168"/>
      <c r="B24" s="168"/>
      <c r="C24" s="151" t="s">
        <v>5</v>
      </c>
      <c r="D24" s="151"/>
      <c r="E24" s="28"/>
      <c r="F24" s="20"/>
      <c r="G24" s="59">
        <f>G20+G21+G22</f>
        <v>500</v>
      </c>
      <c r="H24" s="59">
        <f>H20+H21+H22+H23</f>
        <v>73</v>
      </c>
      <c r="I24" s="59">
        <f>I20+I21+I22</f>
        <v>215</v>
      </c>
      <c r="J24" s="59">
        <f>J20+J21+J22</f>
        <v>215</v>
      </c>
      <c r="K24" s="59"/>
      <c r="L24" s="59">
        <f>SUM(L20:L23)</f>
        <v>204.79000000000002</v>
      </c>
      <c r="M24" s="48"/>
      <c r="N24" s="16"/>
      <c r="O24" s="16"/>
      <c r="P24" s="16"/>
    </row>
    <row r="25" spans="1:16" ht="94.5" customHeight="1" x14ac:dyDescent="0.3">
      <c r="A25" s="143">
        <v>5</v>
      </c>
      <c r="B25" s="143" t="s">
        <v>54</v>
      </c>
      <c r="C25" s="41" t="s">
        <v>15</v>
      </c>
      <c r="D25" s="44" t="s">
        <v>42</v>
      </c>
      <c r="E25" s="33" t="s">
        <v>24</v>
      </c>
      <c r="F25" s="20" t="s">
        <v>31</v>
      </c>
      <c r="G25" s="56">
        <f>H25+J25</f>
        <v>5</v>
      </c>
      <c r="H25" s="58">
        <v>0</v>
      </c>
      <c r="I25" s="58">
        <v>5</v>
      </c>
      <c r="J25" s="58">
        <v>5</v>
      </c>
      <c r="K25" s="58"/>
      <c r="L25" s="58">
        <v>0</v>
      </c>
      <c r="M25" s="48" t="s">
        <v>62</v>
      </c>
      <c r="N25" s="16"/>
      <c r="O25" s="16"/>
      <c r="P25" s="16"/>
    </row>
    <row r="26" spans="1:16" ht="19.5" customHeight="1" x14ac:dyDescent="0.3">
      <c r="A26" s="168"/>
      <c r="B26" s="143"/>
      <c r="C26" s="151" t="s">
        <v>6</v>
      </c>
      <c r="D26" s="151"/>
      <c r="E26" s="28"/>
      <c r="F26" s="20"/>
      <c r="G26" s="59">
        <f>G25</f>
        <v>5</v>
      </c>
      <c r="H26" s="59">
        <f>H25</f>
        <v>0</v>
      </c>
      <c r="I26" s="59">
        <f>I25</f>
        <v>5</v>
      </c>
      <c r="J26" s="59">
        <f>J25</f>
        <v>5</v>
      </c>
      <c r="K26" s="59"/>
      <c r="L26" s="59">
        <f>L25</f>
        <v>0</v>
      </c>
      <c r="M26" s="27"/>
      <c r="N26" s="16"/>
      <c r="O26" s="16"/>
      <c r="P26" s="16"/>
    </row>
    <row r="27" spans="1:16" ht="24.75" customHeight="1" x14ac:dyDescent="0.3">
      <c r="A27" s="165" t="s">
        <v>7</v>
      </c>
      <c r="B27" s="166"/>
      <c r="C27" s="166"/>
      <c r="D27" s="167"/>
      <c r="E27" s="34"/>
      <c r="F27" s="46"/>
      <c r="G27" s="56">
        <f>G10+G14+G19+G24+G26</f>
        <v>2079.0839999999998</v>
      </c>
      <c r="H27" s="56">
        <f>H10+H14+H19+H24+H26</f>
        <v>327.084</v>
      </c>
      <c r="I27" s="56">
        <f>I10+I14+I19+I24+I26</f>
        <v>1130</v>
      </c>
      <c r="J27" s="56">
        <f>J10+J14+J19+J24+J26</f>
        <v>630</v>
      </c>
      <c r="K27" s="56">
        <v>0</v>
      </c>
      <c r="L27" s="56">
        <f>L10+L14+L19+L24+L26</f>
        <v>327.084</v>
      </c>
      <c r="M27" s="26"/>
      <c r="N27" s="16"/>
      <c r="O27" s="16"/>
      <c r="P27" s="16"/>
    </row>
    <row r="28" spans="1:16" ht="16.5" x14ac:dyDescent="0.3">
      <c r="A28" s="21"/>
      <c r="B28" s="21"/>
      <c r="C28" s="21"/>
      <c r="D28" s="21"/>
      <c r="E28" s="35"/>
      <c r="F28" s="19"/>
      <c r="G28" s="22"/>
      <c r="H28" s="23"/>
      <c r="I28" s="23"/>
      <c r="J28" s="23"/>
      <c r="K28" s="23"/>
      <c r="L28" s="23"/>
      <c r="M28" s="24"/>
      <c r="N28" s="16"/>
      <c r="O28" s="16"/>
      <c r="P28" s="16"/>
    </row>
    <row r="29" spans="1:16" ht="13.5" customHeight="1" x14ac:dyDescent="0.3">
      <c r="A29" s="25"/>
      <c r="B29" s="25"/>
      <c r="C29" s="25"/>
      <c r="D29" s="25"/>
      <c r="E29" s="25"/>
      <c r="F29" s="24"/>
      <c r="G29" s="25"/>
      <c r="H29" s="25"/>
      <c r="I29" s="164"/>
      <c r="J29" s="164"/>
      <c r="K29" s="25"/>
      <c r="L29" s="25"/>
      <c r="M29" s="25"/>
      <c r="N29" s="16"/>
      <c r="O29" s="16"/>
      <c r="P29" s="16"/>
    </row>
    <row r="30" spans="1:16" ht="16.5" x14ac:dyDescent="0.3">
      <c r="A30" s="11"/>
      <c r="B30" s="11"/>
      <c r="C30" s="12"/>
      <c r="D30" s="13"/>
      <c r="E30" s="10"/>
      <c r="F30" s="47"/>
      <c r="G30" s="14"/>
      <c r="H30" s="14"/>
      <c r="I30" s="14"/>
      <c r="J30" s="14"/>
      <c r="K30" s="14"/>
      <c r="L30" s="14"/>
      <c r="M30" s="10"/>
      <c r="N30" s="16"/>
      <c r="O30" s="16"/>
      <c r="P30" s="16"/>
    </row>
  </sheetData>
  <mergeCells count="30">
    <mergeCell ref="I29:J29"/>
    <mergeCell ref="A27:D27"/>
    <mergeCell ref="A20:A24"/>
    <mergeCell ref="B20:B24"/>
    <mergeCell ref="C24:D24"/>
    <mergeCell ref="A25:A26"/>
    <mergeCell ref="B25:B26"/>
    <mergeCell ref="E20:E23"/>
    <mergeCell ref="A11:A14"/>
    <mergeCell ref="B11:B14"/>
    <mergeCell ref="C14:D14"/>
    <mergeCell ref="C26:D26"/>
    <mergeCell ref="A15:A19"/>
    <mergeCell ref="B15:B19"/>
    <mergeCell ref="C19:D19"/>
    <mergeCell ref="H1:J1"/>
    <mergeCell ref="A3:M4"/>
    <mergeCell ref="A5:A7"/>
    <mergeCell ref="B5:B7"/>
    <mergeCell ref="C5:D7"/>
    <mergeCell ref="L5:L7"/>
    <mergeCell ref="G5:J7"/>
    <mergeCell ref="F5:F7"/>
    <mergeCell ref="A9:A10"/>
    <mergeCell ref="M5:M7"/>
    <mergeCell ref="E5:E7"/>
    <mergeCell ref="K5:K7"/>
    <mergeCell ref="C8:D8"/>
    <mergeCell ref="B9:B10"/>
    <mergeCell ref="C10:D10"/>
  </mergeCells>
  <phoneticPr fontId="11" type="noConversion"/>
  <printOptions horizontalCentered="1"/>
  <pageMargins left="0.98425196850393704" right="0.39370078740157483" top="0.78740157480314965" bottom="0.78740157480314965" header="0.19685039370078741" footer="0.19685039370078741"/>
  <pageSetup paperSize="9" scale="65" fitToHeight="24" orientation="landscape" r:id="rId1"/>
  <headerFooter alignWithMargins="0">
    <oddHeader>&amp;C&amp;P</oddHeader>
  </headerFooter>
  <rowBreaks count="1" manualBreakCount="1">
    <brk id="1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2026-2028</vt:lpstr>
      <vt:lpstr>зміни</vt:lpstr>
      <vt:lpstr>'2026-2028'!Заголовки_для_печати</vt:lpstr>
      <vt:lpstr>зміни!Заголовки_для_печати</vt:lpstr>
      <vt:lpstr>'2026-2028'!Область_печати</vt:lpstr>
      <vt:lpstr>зміни!Область_печати</vt:lpstr>
    </vt:vector>
  </TitlesOfParts>
  <Company>Mordor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Sauron</dc:creator>
  <cp:lastModifiedBy>User</cp:lastModifiedBy>
  <cp:lastPrinted>2025-12-03T12:53:33Z</cp:lastPrinted>
  <dcterms:created xsi:type="dcterms:W3CDTF">2007-03-10T13:02:59Z</dcterms:created>
  <dcterms:modified xsi:type="dcterms:W3CDTF">2025-12-03T12:53:35Z</dcterms:modified>
</cp:coreProperties>
</file>